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1075" windowHeight="10035" tabRatio="687"/>
  </bookViews>
  <sheets>
    <sheet name="Аркуш1" sheetId="1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50">[1]Пер!$N$34</definedName>
    <definedName name="_A51">[1]Пер!$N$33</definedName>
    <definedName name="_HAV80" localSheetId="0">#REF!</definedName>
    <definedName name="_HAV80">#REF!</definedName>
    <definedName name="_mes09" localSheetId="0">#REF!</definedName>
    <definedName name="_mes09">#REF!</definedName>
    <definedName name="_Mes1" localSheetId="0">#REF!</definedName>
    <definedName name="_Mes1">#REF!</definedName>
    <definedName name="_Mes2" localSheetId="0">#REF!</definedName>
    <definedName name="_Mes2">#REF!</definedName>
    <definedName name="_NS80" localSheetId="0">#REF!</definedName>
    <definedName name="_NS80">#REF!</definedName>
    <definedName name="_PCH3" localSheetId="0">#REF!</definedName>
    <definedName name="_PCH3">#REF!</definedName>
    <definedName name="_PV3" localSheetId="0">#REF!</definedName>
    <definedName name="_PV3">#REF!</definedName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113" localSheetId="0">#REF!</definedName>
    <definedName name="_Б22113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25003" localSheetId="0">#REF!</definedName>
    <definedName name="_Б25003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[2]джер_фінанс!#REF!</definedName>
    <definedName name="_ёИ900201">[2]джер_фінанс!#REF!</definedName>
    <definedName name="_ёИ900202" localSheetId="0">[2]джер_фінанс!#REF!</definedName>
    <definedName name="_ёИ900202">[2]джер_фінанс!#REF!</definedName>
    <definedName name="_ёК900101" localSheetId="0">[2]джер_фінанс!#REF!</definedName>
    <definedName name="_ёК900101">[2]джер_фінанс!#REF!</definedName>
    <definedName name="_ёК900102" localSheetId="0">[2]джер_фінанс!#REF!</definedName>
    <definedName name="_ёК900102">[2]джер_фінанс!#REF!</definedName>
    <definedName name="_ёЛ900203" localSheetId="0">[2]джер_фінанс!#REF!</definedName>
    <definedName name="_ёЛ900203">[2]джер_фінанс!#REF!</definedName>
    <definedName name="_ёЛ900300" localSheetId="0">[2]джер_фінанс!#REF!</definedName>
    <definedName name="_ёЛ900300">[2]джер_фінанс!#REF!</definedName>
    <definedName name="_ёЪ900400" localSheetId="0">[2]джер_фінанс!#REF!</definedName>
    <definedName name="_ёЪ900400">[2]джер_фінанс!#REF!</definedName>
    <definedName name="_И010100" localSheetId="0">[2]джер_фінанс!#REF!</definedName>
    <definedName name="_И010100">[2]джер_фінанс!#REF!</definedName>
    <definedName name="_И010200" localSheetId="0">[2]джер_фінанс!#REF!</definedName>
    <definedName name="_И010200">[2]джер_фінанс!#REF!</definedName>
    <definedName name="_И040000" localSheetId="0">[2]джер_фінанс!#REF!</definedName>
    <definedName name="_И040000">[2]джер_фінанс!#REF!</definedName>
    <definedName name="_И050000" localSheetId="0">[2]джер_фінанс!#REF!</definedName>
    <definedName name="_И050000">[2]джер_фінанс!#REF!</definedName>
    <definedName name="_И060000" localSheetId="0">[2]джер_фінанс!#REF!</definedName>
    <definedName name="_И060000">[2]джер_фінанс!#REF!</definedName>
    <definedName name="_И070000" localSheetId="0">[2]джер_фінанс!#REF!</definedName>
    <definedName name="_И070000">[2]джер_фінанс!#REF!</definedName>
    <definedName name="_И080000" localSheetId="0">[2]джер_фінанс!#REF!</definedName>
    <definedName name="_И080000">[2]джер_фінанс!#REF!</definedName>
    <definedName name="_И090000" localSheetId="0">[2]джер_фінанс!#REF!</definedName>
    <definedName name="_И090000">[2]джер_фінанс!#REF!</definedName>
    <definedName name="_И090200" localSheetId="0">[2]джер_фінанс!#REF!</definedName>
    <definedName name="_И090200">[2]джер_фінанс!#REF!</definedName>
    <definedName name="_И090201" localSheetId="0">[2]джер_фінанс!#REF!</definedName>
    <definedName name="_И090201">[2]джер_фінанс!#REF!</definedName>
    <definedName name="_И090202" localSheetId="0">[2]джер_фінанс!#REF!</definedName>
    <definedName name="_И090202">[2]джер_фінанс!#REF!</definedName>
    <definedName name="_И090203" localSheetId="0">[2]джер_фінанс!#REF!</definedName>
    <definedName name="_И090203">[2]джер_фінанс!#REF!</definedName>
    <definedName name="_И090300" localSheetId="0">[2]джер_фінанс!#REF!</definedName>
    <definedName name="_И090300">[2]джер_фінанс!#REF!</definedName>
    <definedName name="_И090301" localSheetId="0">[2]джер_фінанс!#REF!</definedName>
    <definedName name="_И090301">[2]джер_фінанс!#REF!</definedName>
    <definedName name="_И090302" localSheetId="0">[2]джер_фінанс!#REF!</definedName>
    <definedName name="_И090302">[2]джер_фінанс!#REF!</definedName>
    <definedName name="_И090303" localSheetId="0">[2]джер_фінанс!#REF!</definedName>
    <definedName name="_И090303">[2]джер_фінанс!#REF!</definedName>
    <definedName name="_И090304" localSheetId="0">[2]джер_фінанс!#REF!</definedName>
    <definedName name="_И090304">[2]джер_фінанс!#REF!</definedName>
    <definedName name="_И090305" localSheetId="0">[2]джер_фінанс!#REF!</definedName>
    <definedName name="_И090305">[2]джер_фінанс!#REF!</definedName>
    <definedName name="_И090306" localSheetId="0">[2]джер_фінанс!#REF!</definedName>
    <definedName name="_И090306">[2]джер_фінанс!#REF!</definedName>
    <definedName name="_И090307" localSheetId="0">[2]джер_фінанс!#REF!</definedName>
    <definedName name="_И090307">[2]джер_фінанс!#REF!</definedName>
    <definedName name="_И090400" localSheetId="0">[2]джер_фінанс!#REF!</definedName>
    <definedName name="_И090400">[2]джер_фінанс!#REF!</definedName>
    <definedName name="_И090405" localSheetId="0">[2]джер_фінанс!#REF!</definedName>
    <definedName name="_И090405">[2]джер_фінанс!#REF!</definedName>
    <definedName name="_И090412" localSheetId="0">[2]джер_фінанс!#REF!</definedName>
    <definedName name="_И090412">[2]джер_фінанс!#REF!</definedName>
    <definedName name="_И090601" localSheetId="0">[2]джер_фінанс!#REF!</definedName>
    <definedName name="_И090601">[2]джер_фінанс!#REF!</definedName>
    <definedName name="_И090700" localSheetId="0">[2]джер_фінанс!#REF!</definedName>
    <definedName name="_И090700">[2]джер_фінанс!#REF!</definedName>
    <definedName name="_И090900" localSheetId="0">[2]джер_фінанс!#REF!</definedName>
    <definedName name="_И090900">[2]джер_фінанс!#REF!</definedName>
    <definedName name="_И091100" localSheetId="0">[2]джер_фінанс!#REF!</definedName>
    <definedName name="_И091100">[2]джер_фінанс!#REF!</definedName>
    <definedName name="_И091200" localSheetId="0">[2]джер_фінанс!#REF!</definedName>
    <definedName name="_И091200">[2]джер_фінанс!#REF!</definedName>
    <definedName name="_И100000" localSheetId="0">[2]джер_фінанс!#REF!</definedName>
    <definedName name="_И100000">[2]джер_фінанс!#REF!</definedName>
    <definedName name="_И100100" localSheetId="0">[2]джер_фінанс!#REF!</definedName>
    <definedName name="_И100100">[2]джер_фінанс!#REF!</definedName>
    <definedName name="_И100103" localSheetId="0">[2]джер_фінанс!#REF!</definedName>
    <definedName name="_И100103">[2]джер_фінанс!#REF!</definedName>
    <definedName name="_И100200" localSheetId="0">[2]джер_фінанс!#REF!</definedName>
    <definedName name="_И100200">[2]джер_фінанс!#REF!</definedName>
    <definedName name="_И100203" localSheetId="0">[2]джер_фінанс!#REF!</definedName>
    <definedName name="_И100203">[2]джер_фінанс!#REF!</definedName>
    <definedName name="_И100204" localSheetId="0">[2]джер_фінанс!#REF!</definedName>
    <definedName name="_И100204">[2]джер_фінанс!#REF!</definedName>
    <definedName name="_И110000" localSheetId="0">[2]джер_фінанс!#REF!</definedName>
    <definedName name="_И110000">[2]джер_фінанс!#REF!</definedName>
    <definedName name="_И120000" localSheetId="0">[2]джер_фінанс!#REF!</definedName>
    <definedName name="_И120000">[2]джер_фінанс!#REF!</definedName>
    <definedName name="_И130000" localSheetId="0">[2]джер_фінанс!#REF!</definedName>
    <definedName name="_И130000">[2]джер_фінанс!#REF!</definedName>
    <definedName name="_И140000" localSheetId="0">[2]джер_фінанс!#REF!</definedName>
    <definedName name="_И140000">[2]джер_фінанс!#REF!</definedName>
    <definedName name="_И140102" localSheetId="0">[2]джер_фінанс!#REF!</definedName>
    <definedName name="_И140102">[2]джер_фінанс!#REF!</definedName>
    <definedName name="_И150000" localSheetId="0">[2]джер_фінанс!#REF!</definedName>
    <definedName name="_И150000">[2]джер_фінанс!#REF!</definedName>
    <definedName name="_И150101" localSheetId="0">[2]джер_фінанс!#REF!</definedName>
    <definedName name="_И150101">[2]джер_фінанс!#REF!</definedName>
    <definedName name="_И160000" localSheetId="0">[2]джер_фінанс!#REF!</definedName>
    <definedName name="_И160000">[2]джер_фінанс!#REF!</definedName>
    <definedName name="_И160100" localSheetId="0">[2]джер_фінанс!#REF!</definedName>
    <definedName name="_И160100">[2]джер_фінанс!#REF!</definedName>
    <definedName name="_И160103" localSheetId="0">[2]джер_фінанс!#REF!</definedName>
    <definedName name="_И160103">[2]джер_фінанс!#REF!</definedName>
    <definedName name="_И160200" localSheetId="0">[2]джер_фінанс!#REF!</definedName>
    <definedName name="_И160200">[2]джер_фінанс!#REF!</definedName>
    <definedName name="_И160300" localSheetId="0">[2]джер_фінанс!#REF!</definedName>
    <definedName name="_И160300">[2]джер_фінанс!#REF!</definedName>
    <definedName name="_И160304" localSheetId="0">[2]джер_фінанс!#REF!</definedName>
    <definedName name="_И160304">[2]джер_фінанс!#REF!</definedName>
    <definedName name="_И170000" localSheetId="0">[2]джер_фінанс!#REF!</definedName>
    <definedName name="_И170000">[2]джер_фінанс!#REF!</definedName>
    <definedName name="_И170100" localSheetId="0">[2]джер_фінанс!#REF!</definedName>
    <definedName name="_И170100">[2]джер_фінанс!#REF!</definedName>
    <definedName name="_И170101" localSheetId="0">[2]джер_фінанс!#REF!</definedName>
    <definedName name="_И170101">[2]джер_фінанс!#REF!</definedName>
    <definedName name="_И170300" localSheetId="0">[2]джер_фінанс!#REF!</definedName>
    <definedName name="_И170300">[2]джер_фінанс!#REF!</definedName>
    <definedName name="_И170303" localSheetId="0">[2]джер_фінанс!#REF!</definedName>
    <definedName name="_И170303">[2]джер_фінанс!#REF!</definedName>
    <definedName name="_И170600" localSheetId="0">[2]джер_фінанс!#REF!</definedName>
    <definedName name="_И170600">[2]джер_фінанс!#REF!</definedName>
    <definedName name="_И170601" localSheetId="0">[2]джер_фінанс!#REF!</definedName>
    <definedName name="_И170601">[2]джер_фінанс!#REF!</definedName>
    <definedName name="_И170700" localSheetId="0">[2]джер_фінанс!#REF!</definedName>
    <definedName name="_И170700">[2]джер_фінанс!#REF!</definedName>
    <definedName name="_И170703" localSheetId="0">[2]джер_фінанс!#REF!</definedName>
    <definedName name="_И170703">[2]джер_фінанс!#REF!</definedName>
    <definedName name="_И200000" localSheetId="0">[2]джер_фінанс!#REF!</definedName>
    <definedName name="_И200000">[2]джер_фінанс!#REF!</definedName>
    <definedName name="_И210000" localSheetId="0">[2]джер_фінанс!#REF!</definedName>
    <definedName name="_И210000">[2]джер_фінанс!#REF!</definedName>
    <definedName name="_И210200" localSheetId="0">[2]джер_фінанс!#REF!</definedName>
    <definedName name="_И210200">[2]джер_фінанс!#REF!</definedName>
    <definedName name="_И240000" localSheetId="0">[2]джер_фінанс!#REF!</definedName>
    <definedName name="_И240000">[2]джер_фінанс!#REF!</definedName>
    <definedName name="_И240600" localSheetId="0">[2]джер_фінанс!#REF!</definedName>
    <definedName name="_И240600">[2]джер_фінанс!#REF!</definedName>
    <definedName name="_И250000" localSheetId="0">[2]джер_фінанс!#REF!</definedName>
    <definedName name="_И250000">[2]джер_фінанс!#REF!</definedName>
    <definedName name="_И250102" localSheetId="0">[2]джер_фінанс!#REF!</definedName>
    <definedName name="_И250102">[2]джер_фінанс!#REF!</definedName>
    <definedName name="_И250200" localSheetId="0">[2]джер_фінанс!#REF!</definedName>
    <definedName name="_И250200">[2]джер_фінанс!#REF!</definedName>
    <definedName name="_И250301" localSheetId="0">[2]джер_фінанс!#REF!</definedName>
    <definedName name="_И250301">[2]джер_фінанс!#REF!</definedName>
    <definedName name="_И250307" localSheetId="0">[2]джер_фінанс!#REF!</definedName>
    <definedName name="_И250307">[2]джер_фінанс!#REF!</definedName>
    <definedName name="_И250500" localSheetId="0">[2]джер_фінанс!#REF!</definedName>
    <definedName name="_И250500">[2]джер_фінанс!#REF!</definedName>
    <definedName name="_И250501" localSheetId="0">[2]джер_фінанс!#REF!</definedName>
    <definedName name="_И250501">[2]джер_фінанс!#REF!</definedName>
    <definedName name="_И250502" localSheetId="0">[2]джер_фінанс!#REF!</definedName>
    <definedName name="_И250502">[2]джер_фінанс!#REF!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[2]джер_фінанс!#REF!</definedName>
    <definedName name="_К100000">[2]джер_фінанс!#REF!</definedName>
    <definedName name="_К110000" localSheetId="0">[2]джер_фінанс!#REF!</definedName>
    <definedName name="_К110000">[2]джер_фінанс!#REF!</definedName>
    <definedName name="_К110100" localSheetId="0">[2]джер_фінанс!#REF!</definedName>
    <definedName name="_К110100">[2]джер_фінанс!#REF!</definedName>
    <definedName name="_К110200" localSheetId="0">[2]джер_фінанс!#REF!</definedName>
    <definedName name="_К110200">[2]джер_фінанс!#REF!</definedName>
    <definedName name="_К120000" localSheetId="0">[2]джер_фінанс!#REF!</definedName>
    <definedName name="_К120000">[2]джер_фінанс!#REF!</definedName>
    <definedName name="_К120200" localSheetId="0">[2]джер_фінанс!#REF!</definedName>
    <definedName name="_К120200">[2]джер_фінанс!#REF!</definedName>
    <definedName name="_К130000" localSheetId="0">[2]джер_фінанс!#REF!</definedName>
    <definedName name="_К130000">[2]джер_фінанс!#REF!</definedName>
    <definedName name="_К130100" localSheetId="0">[2]джер_фінанс!#REF!</definedName>
    <definedName name="_К130100">[2]джер_фінанс!#REF!</definedName>
    <definedName name="_К130200" localSheetId="0">[2]джер_фінанс!#REF!</definedName>
    <definedName name="_К130200">[2]джер_фінанс!#REF!</definedName>
    <definedName name="_К130300" localSheetId="0">[2]джер_фінанс!#REF!</definedName>
    <definedName name="_К130300">[2]джер_фінанс!#REF!</definedName>
    <definedName name="_К130500" localSheetId="0">[2]джер_фінанс!#REF!</definedName>
    <definedName name="_К130500">[2]джер_фінанс!#REF!</definedName>
    <definedName name="_К140000" localSheetId="0">[2]джер_фінанс!#REF!</definedName>
    <definedName name="_К140000">[2]джер_фінанс!#REF!</definedName>
    <definedName name="_К140601" localSheetId="0">[2]джер_фінанс!#REF!</definedName>
    <definedName name="_К140601">[2]джер_фінанс!#REF!</definedName>
    <definedName name="_К140602" localSheetId="0">[2]джер_фінанс!#REF!</definedName>
    <definedName name="_К140602">[2]джер_фінанс!#REF!</definedName>
    <definedName name="_К140603" localSheetId="0">[2]джер_фінанс!#REF!</definedName>
    <definedName name="_К140603">[2]джер_фінанс!#REF!</definedName>
    <definedName name="_К140700" localSheetId="0">[2]джер_фінанс!#REF!</definedName>
    <definedName name="_К140700">[2]джер_фінанс!#REF!</definedName>
    <definedName name="_К160000" localSheetId="0">[2]джер_фінанс!#REF!</definedName>
    <definedName name="_К160000">[2]джер_фінанс!#REF!</definedName>
    <definedName name="_К160100" localSheetId="0">[2]джер_фінанс!#REF!</definedName>
    <definedName name="_К160100">[2]джер_фінанс!#REF!</definedName>
    <definedName name="_К160200" localSheetId="0">[2]джер_фінанс!#REF!</definedName>
    <definedName name="_К160200">[2]джер_фінанс!#REF!</definedName>
    <definedName name="_К160300" localSheetId="0">[2]джер_фінанс!#REF!</definedName>
    <definedName name="_К160300">[2]джер_фінанс!#REF!</definedName>
    <definedName name="_К200000" localSheetId="0">[2]джер_фінанс!#REF!</definedName>
    <definedName name="_К200000">[2]джер_фінанс!#REF!</definedName>
    <definedName name="_К210000" localSheetId="0">[2]джер_фінанс!#REF!</definedName>
    <definedName name="_К210000">[2]джер_фінанс!#REF!</definedName>
    <definedName name="_К210700" localSheetId="0">[2]джер_фінанс!#REF!</definedName>
    <definedName name="_К210700">[2]джер_фінанс!#REF!</definedName>
    <definedName name="_К220000" localSheetId="0">[2]джер_фінанс!#REF!</definedName>
    <definedName name="_К220000">[2]джер_фінанс!#REF!</definedName>
    <definedName name="_К220800" localSheetId="0">[2]джер_фінанс!#REF!</definedName>
    <definedName name="_К220800">[2]джер_фінанс!#REF!</definedName>
    <definedName name="_К220900" localSheetId="0">[2]джер_фінанс!#REF!</definedName>
    <definedName name="_К220900">[2]джер_фінанс!#REF!</definedName>
    <definedName name="_К230000" localSheetId="0">[2]джер_фінанс!#REF!</definedName>
    <definedName name="_К230000">[2]джер_фінанс!#REF!</definedName>
    <definedName name="_К240000" localSheetId="0">[2]джер_фінанс!#REF!</definedName>
    <definedName name="_К240000">[2]джер_фінанс!#REF!</definedName>
    <definedName name="_К240800" localSheetId="0">[2]джер_фінанс!#REF!</definedName>
    <definedName name="_К240800">[2]джер_фінанс!#REF!</definedName>
    <definedName name="_К400000" localSheetId="0">[2]джер_фінанс!#REF!</definedName>
    <definedName name="_К400000">[2]джер_фінанс!#REF!</definedName>
    <definedName name="_К410100" localSheetId="0">[2]джер_фінанс!#REF!</definedName>
    <definedName name="_К410100">[2]джер_фінанс!#REF!</definedName>
    <definedName name="_К410400" localSheetId="0">[2]джер_фінанс!#REF!</definedName>
    <definedName name="_К410400">[2]джер_фінанс!#REF!</definedName>
    <definedName name="_К500000" localSheetId="0">[2]джер_фінанс!#REF!</definedName>
    <definedName name="_К500000">[2]джер_фінанс!#REF!</definedName>
    <definedName name="_К500800" localSheetId="0">[2]джер_фінанс!#REF!</definedName>
    <definedName name="_К500800">[2]джер_фінанс!#REF!</definedName>
    <definedName name="_К500900" localSheetId="0">[2]джер_фінанс!#REF!</definedName>
    <definedName name="_К500900">[2]джер_фінанс!#REF!</definedName>
    <definedName name="_Л1000" localSheetId="0">[2]джер_фінанс!#REF!</definedName>
    <definedName name="_Л1000">[2]джер_фінанс!#REF!</definedName>
    <definedName name="_Л1100" localSheetId="0">[2]джер_фінанс!#REF!</definedName>
    <definedName name="_Л1100">[2]джер_фінанс!#REF!</definedName>
    <definedName name="_Л1110" localSheetId="0">[2]джер_фінанс!#REF!</definedName>
    <definedName name="_Л1110">[2]джер_фінанс!#REF!</definedName>
    <definedName name="_Л1120" localSheetId="0">[2]джер_фінанс!#REF!</definedName>
    <definedName name="_Л1120">[2]джер_фінанс!#REF!</definedName>
    <definedName name="_Л1130" localSheetId="0">[2]джер_фінанс!#REF!</definedName>
    <definedName name="_Л1130">[2]джер_фінанс!#REF!</definedName>
    <definedName name="_Л1140" localSheetId="0">[2]джер_фінанс!#REF!</definedName>
    <definedName name="_Л1140">[2]джер_фінанс!#REF!</definedName>
    <definedName name="_Л1150" localSheetId="0">[2]джер_фінанс!#REF!</definedName>
    <definedName name="_Л1150">[2]джер_фінанс!#REF!</definedName>
    <definedName name="_Л1160" localSheetId="0">[2]джер_фінанс!#REF!</definedName>
    <definedName name="_Л1160">[2]джер_фінанс!#REF!</definedName>
    <definedName name="_Л1161" localSheetId="0">[2]джер_фінанс!#REF!</definedName>
    <definedName name="_Л1161">[2]джер_фінанс!#REF!</definedName>
    <definedName name="_Л1162" localSheetId="0">[2]джер_фінанс!#REF!</definedName>
    <definedName name="_Л1162">[2]джер_фінанс!#REF!</definedName>
    <definedName name="_Л1163" localSheetId="0">[2]джер_фінанс!#REF!</definedName>
    <definedName name="_Л1163">[2]джер_фінанс!#REF!</definedName>
    <definedName name="_Л1164" localSheetId="0">[2]джер_фінанс!#REF!</definedName>
    <definedName name="_Л1164">[2]джер_фінанс!#REF!</definedName>
    <definedName name="_Л1170" localSheetId="0">[2]джер_фінанс!#REF!</definedName>
    <definedName name="_Л1170">[2]джер_фінанс!#REF!</definedName>
    <definedName name="_Л1200" localSheetId="0">[2]джер_фінанс!#REF!</definedName>
    <definedName name="_Л1200">[2]джер_фінанс!#REF!</definedName>
    <definedName name="_Л1300" localSheetId="0">[2]джер_фінанс!#REF!</definedName>
    <definedName name="_Л1300">[2]джер_фінанс!#REF!</definedName>
    <definedName name="_Л1340" localSheetId="0">[2]джер_фінанс!#REF!</definedName>
    <definedName name="_Л1340">[2]джер_фінанс!#REF!</definedName>
    <definedName name="_Л2000" localSheetId="0">[2]джер_фінанс!#REF!</definedName>
    <definedName name="_Л2000">[2]джер_фінанс!#REF!</definedName>
    <definedName name="_Л2100" localSheetId="0">[2]джер_фінанс!#REF!</definedName>
    <definedName name="_Л2100">[2]джер_фінанс!#REF!</definedName>
    <definedName name="_Л2110" localSheetId="0">[2]джер_фінанс!#REF!</definedName>
    <definedName name="_Л2110">[2]джер_фінанс!#REF!</definedName>
    <definedName name="_Л2120" localSheetId="0">[2]джер_фінанс!#REF!</definedName>
    <definedName name="_Л2120">[2]джер_фінанс!#REF!</definedName>
    <definedName name="_Л2130" localSheetId="0">[2]джер_фінанс!#REF!</definedName>
    <definedName name="_Л2130">[2]джер_фінанс!#REF!</definedName>
    <definedName name="_Л2200" localSheetId="0">[2]джер_фінанс!#REF!</definedName>
    <definedName name="_Л2200">[2]джер_фінанс!#REF!</definedName>
    <definedName name="_Л2300" localSheetId="0">[2]джер_фінанс!#REF!</definedName>
    <definedName name="_Л2300">[2]джер_фінанс!#REF!</definedName>
    <definedName name="_Л3000" localSheetId="0">[2]джер_фінанс!#REF!</definedName>
    <definedName name="_Л3000">[2]джер_фінанс!#REF!</definedName>
    <definedName name="_Л4000" localSheetId="0">[2]джер_фінанс!#REF!</definedName>
    <definedName name="_Л4000">[2]джер_фінанс!#REF!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Ъ100000" localSheetId="0">[2]джер_фінанс!#REF!</definedName>
    <definedName name="_Ъ100000">[2]джер_фінанс!#REF!</definedName>
    <definedName name="_Ъ101000" localSheetId="0">[2]джер_фінанс!#REF!</definedName>
    <definedName name="_Ъ101000">[2]джер_фінанс!#REF!</definedName>
    <definedName name="_Ъ102000" localSheetId="0">[2]джер_фінанс!#REF!</definedName>
    <definedName name="_Ъ102000">[2]джер_фінанс!#REF!</definedName>
    <definedName name="_Ъ201000" localSheetId="0">[2]джер_фінанс!#REF!</definedName>
    <definedName name="_Ъ201000">[2]джер_фінанс!#REF!</definedName>
    <definedName name="_Ъ201010" localSheetId="0">[2]джер_фінанс!#REF!</definedName>
    <definedName name="_Ъ201010">[2]джер_фінанс!#REF!</definedName>
    <definedName name="_Ъ201011" localSheetId="0">[2]джер_фінанс!#REF!</definedName>
    <definedName name="_Ъ201011">[2]джер_фінанс!#REF!</definedName>
    <definedName name="_Ъ201012" localSheetId="0">[2]джер_фінанс!#REF!</definedName>
    <definedName name="_Ъ201012">[2]джер_фінанс!#REF!</definedName>
    <definedName name="_Ъ201020" localSheetId="0">[2]джер_фінанс!#REF!</definedName>
    <definedName name="_Ъ201020">[2]джер_фінанс!#REF!</definedName>
    <definedName name="_Ъ201021" localSheetId="0">[2]джер_фінанс!#REF!</definedName>
    <definedName name="_Ъ201021">[2]джер_фінанс!#REF!</definedName>
    <definedName name="_Ъ201022" localSheetId="0">[2]джер_фінанс!#REF!</definedName>
    <definedName name="_Ъ201022">[2]джер_фінанс!#REF!</definedName>
    <definedName name="_Ъ201030" localSheetId="0">[2]джер_фінанс!#REF!</definedName>
    <definedName name="_Ъ201030">[2]джер_фінанс!#REF!</definedName>
    <definedName name="_Ъ201031" localSheetId="0">[2]джер_фінанс!#REF!</definedName>
    <definedName name="_Ъ201031">[2]джер_фінанс!#REF!</definedName>
    <definedName name="_Ъ201032" localSheetId="0">[2]джер_фінанс!#REF!</definedName>
    <definedName name="_Ъ201032">[2]джер_фінанс!#REF!</definedName>
    <definedName name="_Ъ202000" localSheetId="0">[2]джер_фінанс!#REF!</definedName>
    <definedName name="_Ъ202000">[2]джер_фінанс!#REF!</definedName>
    <definedName name="_Ъ202010" localSheetId="0">[2]джер_фінанс!#REF!</definedName>
    <definedName name="_Ъ202010">[2]джер_фінанс!#REF!</definedName>
    <definedName name="_Ъ202011" localSheetId="0">[2]джер_фінанс!#REF!</definedName>
    <definedName name="_Ъ202011">[2]джер_фінанс!#REF!</definedName>
    <definedName name="_Ъ202012" localSheetId="0">[2]джер_фінанс!#REF!</definedName>
    <definedName name="_Ъ202012">[2]джер_фінанс!#REF!</definedName>
    <definedName name="_Ъ203000" localSheetId="0">[2]джер_фінанс!#REF!</definedName>
    <definedName name="_Ъ203000">[2]джер_фінанс!#REF!</definedName>
    <definedName name="_Ъ203010" localSheetId="0">[2]джер_фінанс!#REF!</definedName>
    <definedName name="_Ъ203010">[2]джер_фінанс!#REF!</definedName>
    <definedName name="_Ъ203011" localSheetId="0">[2]джер_фінанс!#REF!</definedName>
    <definedName name="_Ъ203011">[2]джер_фінанс!#REF!</definedName>
    <definedName name="_Ъ203012" localSheetId="0">[2]джер_фінанс!#REF!</definedName>
    <definedName name="_Ъ203012">[2]джер_фінанс!#REF!</definedName>
    <definedName name="_Ъ204000" localSheetId="0">[2]джер_фінанс!#REF!</definedName>
    <definedName name="_Ъ204000">[2]джер_фінанс!#REF!</definedName>
    <definedName name="_Ъ205000" localSheetId="0">[2]джер_фінанс!#REF!</definedName>
    <definedName name="_Ъ205000">[2]джер_фінанс!#REF!</definedName>
    <definedName name="_Ъ206000" localSheetId="0">[2]джер_фінанс!#REF!</definedName>
    <definedName name="_Ъ206000">[2]джер_фінанс!#REF!</definedName>
    <definedName name="_Ъ206001" localSheetId="0">[2]джер_фінанс!#REF!</definedName>
    <definedName name="_Ъ206001">[2]джер_фінанс!#REF!</definedName>
    <definedName name="_Ъ206002" localSheetId="0">[2]джер_фінанс!#REF!</definedName>
    <definedName name="_Ъ206002">[2]джер_фінанс!#REF!</definedName>
    <definedName name="aaasfsdfs">[3]Пер!$N$34</definedName>
    <definedName name="AVT" localSheetId="0">#REF!</definedName>
    <definedName name="AVT">#REF!</definedName>
    <definedName name="BEC" localSheetId="0">#REF!</definedName>
    <definedName name="BEC">#REF!</definedName>
    <definedName name="Database_MI" localSheetId="0">#REF!</definedName>
    <definedName name="Database_MI">#REF!</definedName>
    <definedName name="DKS" localSheetId="0">#REF!</definedName>
    <definedName name="DKS">#REF!</definedName>
    <definedName name="dodik" localSheetId="0">#REF!</definedName>
    <definedName name="dodik">#REF!</definedName>
    <definedName name="DON1KC" localSheetId="0">#REF!</definedName>
    <definedName name="DON1KC">#REF!</definedName>
    <definedName name="Dt" localSheetId="0">#REF!</definedName>
    <definedName name="Dt">#REF!</definedName>
    <definedName name="fg" localSheetId="0">#REF!</definedName>
    <definedName name="fg">#REF!</definedName>
    <definedName name="FSDF">[3]Пер!$N$33</definedName>
    <definedName name="HAVSTJAG" localSheetId="0">#REF!</definedName>
    <definedName name="HAVSTJAG">#REF!</definedName>
    <definedName name="HKC" localSheetId="0">#REF!</definedName>
    <definedName name="HKC">#REF!</definedName>
    <definedName name="HSKC" localSheetId="0">#REF!</definedName>
    <definedName name="HSKC">#REF!</definedName>
    <definedName name="M">[1]Пер!$N$34</definedName>
    <definedName name="Mes" localSheetId="0">#REF!</definedName>
    <definedName name="Mes">#REF!</definedName>
    <definedName name="Mes_Txt" localSheetId="0">#REF!</definedName>
    <definedName name="Mes_Txt">#REF!</definedName>
    <definedName name="Mes_Txt2" localSheetId="0">#REF!</definedName>
    <definedName name="Mes_Txt2">#REF!</definedName>
    <definedName name="MTS">[4]Пер!$N$33</definedName>
    <definedName name="MTS_Txt" localSheetId="0">#REF!</definedName>
    <definedName name="MTS_Txt">#REF!</definedName>
    <definedName name="N">[1]Пер!$N$33</definedName>
    <definedName name="NAVDON" localSheetId="0">#REF!</definedName>
    <definedName name="NAVDON">#REF!</definedName>
    <definedName name="NDO" localSheetId="0">#REF!</definedName>
    <definedName name="NDO">#REF!</definedName>
    <definedName name="NK" localSheetId="0">#REF!</definedName>
    <definedName name="NK">#REF!</definedName>
    <definedName name="NKS" localSheetId="0">#REF!</definedName>
    <definedName name="NKS">#REF!</definedName>
    <definedName name="NST" localSheetId="0">#REF!</definedName>
    <definedName name="NST">#REF!</definedName>
    <definedName name="NSTS" localSheetId="0">#REF!</definedName>
    <definedName name="NSTS">#REF!</definedName>
    <definedName name="Print_Area_MI" localSheetId="0">[5]економія_на_уточн!#REF!</definedName>
    <definedName name="Print_Area_MI">[5]економія_на_уточн!#REF!</definedName>
    <definedName name="qqqq" localSheetId="0">#REF!</definedName>
    <definedName name="qqqq">#REF!</definedName>
    <definedName name="RR_Txt" localSheetId="0">#REF!</definedName>
    <definedName name="RR_Txt">#REF!</definedName>
    <definedName name="rrr">[6]Оренда!$A$4:$B$29</definedName>
    <definedName name="user">[1]Пер!$N$34</definedName>
    <definedName name="user1">[1]Пер!$N$33</definedName>
    <definedName name="zloch" localSheetId="0">#REF!</definedName>
    <definedName name="zloch">#REF!</definedName>
    <definedName name="ZmUpl" localSheetId="0">#REF!</definedName>
    <definedName name="ZmUpl">#REF!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Банк">'[7]Начни с меня'!$J$9</definedName>
    <definedName name="Банк_день">'[7]Начни с меня'!$F$9</definedName>
    <definedName name="Банк_день_березень">'[7]Начни с меня'!$F$12</definedName>
    <definedName name="Банк_день_вересень">'[7]Начни с меня'!$F$18</definedName>
    <definedName name="Банк_день_грудень">'[7]Начни с меня'!$F$21</definedName>
    <definedName name="Банк_день_жовтень">'[7]Начни с меня'!$F$19</definedName>
    <definedName name="Банк_день_квітень">'[7]Начни с меня'!$F$13</definedName>
    <definedName name="Банк_день_липень">'[7]Начни с меня'!$F$16</definedName>
    <definedName name="Банк_день_листопад">'[7]Начни с меня'!$F$20</definedName>
    <definedName name="Банк_день_лютий">'[7]Начни с меня'!$F$11</definedName>
    <definedName name="Банк_день_серпень">'[7]Начни с меня'!$F$17</definedName>
    <definedName name="Банк_день_січень">'[7]Начни с меня'!$F$10</definedName>
    <definedName name="Банк_день_травень">'[7]Начни с меня'!$F$14</definedName>
    <definedName name="Банк_день_червень">'[7]Начни с меня'!$F$15</definedName>
    <definedName name="Банк_рік">'[7]Начни с меня'!$D$9</definedName>
    <definedName name="банку">'[8]Начни с меня'!$F$16</definedName>
    <definedName name="БББ" localSheetId="0">#REF!</definedName>
    <definedName name="БББ">#REF!</definedName>
    <definedName name="В68" localSheetId="0">#REF!</definedName>
    <definedName name="В68">#REF!</definedName>
    <definedName name="вв">'[9]основная(1)'!$B$4:$F$6</definedName>
    <definedName name="вс" localSheetId="0">#REF!</definedName>
    <definedName name="вс">#REF!</definedName>
    <definedName name="график" localSheetId="0">#REF!</definedName>
    <definedName name="график">#REF!</definedName>
    <definedName name="Дата">[10]ЗДМмісяць!$C$2</definedName>
    <definedName name="ДБ_живі_рік">[11]ИсхОбл!$J$9:$J$35</definedName>
    <definedName name="ДБ_прогн_рік_дата">[11]ИсхОбл!$H$9:$H$35</definedName>
    <definedName name="ДБ_факт_рік">[12]ЗДМРік!$I$9:$I$35</definedName>
    <definedName name="ДБпл_живі_міс" localSheetId="0">#REF!</definedName>
    <definedName name="ДБпл_живі_міс">#REF!</definedName>
    <definedName name="ДБпл_живі_рік" localSheetId="0">#REF!</definedName>
    <definedName name="ДБпл_живі_рік">#REF!</definedName>
    <definedName name="ДБпл_прогн_міс_дата" localSheetId="0">#REF!</definedName>
    <definedName name="ДБпл_прогн_міс_дата">#REF!</definedName>
    <definedName name="ДБпл_прогн_рік_дата" localSheetId="0">#REF!</definedName>
    <definedName name="ДБпл_прогн_рік_дата">#REF!</definedName>
    <definedName name="ДБпл_факт_міс" localSheetId="0">#REF!</definedName>
    <definedName name="ДБпл_факт_міс">#REF!</definedName>
    <definedName name="ДБпл_факт_рік" localSheetId="0">#REF!</definedName>
    <definedName name="ДБпл_факт_рік">#REF!</definedName>
    <definedName name="День">[10]ЗДМмісяць!$G$1</definedName>
    <definedName name="Друк">'[7]Начни с меня'!$C$23</definedName>
    <definedName name="Заголовки" localSheetId="0">#REF!</definedName>
    <definedName name="Заголовки">#REF!</definedName>
    <definedName name="_xlnm.Print_Titles" localSheetId="0">Аркуш1!$3:$4</definedName>
    <definedName name="_xlnm.Print_Titles">#REF!</definedName>
    <definedName name="ЗБ_живі_рік">[11]ИсхОбл!$F$9:$F$35</definedName>
    <definedName name="ЗБ_прогн_рік_дата">[11]ИсхОбл!$D$9:$D$35</definedName>
    <definedName name="ЗБ_факт_рік">[12]ЗДМРік!$E$9:$E$35</definedName>
    <definedName name="иори" localSheetId="0">#REF!</definedName>
    <definedName name="иори">#REF!</definedName>
    <definedName name="і" localSheetId="0">#REF!</definedName>
    <definedName name="і">#REF!</definedName>
    <definedName name="лотзщль" localSheetId="0">#REF!</definedName>
    <definedName name="лотзщль">#REF!</definedName>
    <definedName name="Місяць1">'[7]Начни с меня'!$C$9</definedName>
    <definedName name="Місяць2">'[7]Начни с меня'!$H$9</definedName>
    <definedName name="область" localSheetId="0">#REF!</definedName>
    <definedName name="область">#REF!</definedName>
    <definedName name="_xlnm.Print_Area" localSheetId="0">Аркуш1!$A$1:$R$80</definedName>
    <definedName name="Рік">[10]ЗДМмісяць!$C$1</definedName>
    <definedName name="розрах">[13]Пер!$N$33</definedName>
    <definedName name="РРБ" localSheetId="0">#REF!</definedName>
    <definedName name="РРБ">#REF!</definedName>
    <definedName name="РРБази" localSheetId="0">#REF!</definedName>
    <definedName name="РРБази">#REF!</definedName>
    <definedName name="Список_областей">[10]ЗДМмісяць!$A$9:$A$35</definedName>
    <definedName name="тБюджет">[14]D!$AC$8</definedName>
    <definedName name="ТекГод">[14]D!$AC$7</definedName>
    <definedName name="Текст_дата">[10]ЗДМмісяць!$F$2</definedName>
    <definedName name="тПериод">[14]D!$AC$9</definedName>
    <definedName name="ф50">[1]Пер!$N$34</definedName>
    <definedName name="ф52">[1]Пер!$N$33</definedName>
    <definedName name="щрор" localSheetId="0">#REF!</definedName>
    <definedName name="щрор">#REF!</definedName>
  </definedNames>
  <calcPr calcId="124519"/>
</workbook>
</file>

<file path=xl/calcChain.xml><?xml version="1.0" encoding="utf-8"?>
<calcChain xmlns="http://schemas.openxmlformats.org/spreadsheetml/2006/main">
  <c r="G63" i="16"/>
  <c r="G38"/>
  <c r="G33"/>
  <c r="G30"/>
  <c r="G46"/>
  <c r="G70"/>
  <c r="G61"/>
  <c r="G56"/>
  <c r="G25"/>
  <c r="G76"/>
  <c r="G57"/>
  <c r="G31"/>
  <c r="G58"/>
  <c r="G28"/>
  <c r="G54"/>
  <c r="G12"/>
  <c r="G34"/>
  <c r="G19"/>
  <c r="G20"/>
  <c r="G21"/>
  <c r="X78"/>
  <c r="G51"/>
  <c r="G48"/>
  <c r="G32"/>
  <c r="G27"/>
  <c r="G67"/>
  <c r="G47"/>
  <c r="G24"/>
  <c r="G15"/>
  <c r="E30"/>
  <c r="E74"/>
  <c r="E56"/>
  <c r="E41"/>
  <c r="E25"/>
  <c r="E77"/>
  <c r="E31"/>
  <c r="E28"/>
  <c r="E12"/>
  <c r="E47"/>
  <c r="E19"/>
  <c r="E15"/>
  <c r="E63"/>
  <c r="I38"/>
  <c r="M33"/>
  <c r="I30"/>
  <c r="M46"/>
  <c r="I9"/>
  <c r="M51"/>
  <c r="I74"/>
  <c r="I70"/>
  <c r="I61"/>
  <c r="M14"/>
  <c r="M41"/>
  <c r="E50"/>
  <c r="I72"/>
  <c r="I76"/>
  <c r="I48"/>
  <c r="C57"/>
  <c r="M31"/>
  <c r="I58"/>
  <c r="M32"/>
  <c r="I27"/>
  <c r="M28"/>
  <c r="E54"/>
  <c r="I12"/>
  <c r="I34"/>
  <c r="M67"/>
  <c r="I47"/>
  <c r="I19"/>
  <c r="M20"/>
  <c r="E24"/>
  <c r="I42"/>
  <c r="M21"/>
  <c r="U78"/>
  <c r="AB78"/>
  <c r="AA78"/>
  <c r="Z78"/>
  <c r="Y78"/>
  <c r="T78"/>
  <c r="M77"/>
  <c r="I77"/>
  <c r="G77"/>
  <c r="C77"/>
  <c r="M74"/>
  <c r="G74"/>
  <c r="C74"/>
  <c r="M75"/>
  <c r="I75"/>
  <c r="G75"/>
  <c r="E75"/>
  <c r="C75"/>
  <c r="M71"/>
  <c r="I71"/>
  <c r="G71"/>
  <c r="E71"/>
  <c r="C71"/>
  <c r="M73"/>
  <c r="I73"/>
  <c r="G73"/>
  <c r="E73"/>
  <c r="C73"/>
  <c r="E58"/>
  <c r="I67"/>
  <c r="M63"/>
  <c r="C63"/>
  <c r="M69"/>
  <c r="I69"/>
  <c r="G69"/>
  <c r="E69"/>
  <c r="C69"/>
  <c r="M66"/>
  <c r="I66"/>
  <c r="G66"/>
  <c r="E66"/>
  <c r="C66"/>
  <c r="M68"/>
  <c r="I68"/>
  <c r="G68"/>
  <c r="E68"/>
  <c r="C68"/>
  <c r="M65"/>
  <c r="I65"/>
  <c r="G65"/>
  <c r="E65"/>
  <c r="C65"/>
  <c r="G72"/>
  <c r="E72"/>
  <c r="M60"/>
  <c r="I60"/>
  <c r="G60"/>
  <c r="E60"/>
  <c r="C60"/>
  <c r="M62"/>
  <c r="I62"/>
  <c r="G62"/>
  <c r="E62"/>
  <c r="C62"/>
  <c r="M53"/>
  <c r="I53"/>
  <c r="G53"/>
  <c r="E53"/>
  <c r="C53"/>
  <c r="M59"/>
  <c r="I59"/>
  <c r="G59"/>
  <c r="E59"/>
  <c r="C59"/>
  <c r="M55"/>
  <c r="I55"/>
  <c r="G55"/>
  <c r="E55"/>
  <c r="C55"/>
  <c r="M56"/>
  <c r="C56"/>
  <c r="M61"/>
  <c r="E61"/>
  <c r="C61"/>
  <c r="I51"/>
  <c r="M50"/>
  <c r="I50"/>
  <c r="G50"/>
  <c r="C50"/>
  <c r="M35"/>
  <c r="I35"/>
  <c r="G35"/>
  <c r="E35"/>
  <c r="C35"/>
  <c r="M16"/>
  <c r="I16"/>
  <c r="G16"/>
  <c r="E16"/>
  <c r="C16"/>
  <c r="M52"/>
  <c r="I52"/>
  <c r="G52"/>
  <c r="E52"/>
  <c r="C52"/>
  <c r="M49"/>
  <c r="I49"/>
  <c r="G49"/>
  <c r="E49"/>
  <c r="C49"/>
  <c r="E48"/>
  <c r="M29"/>
  <c r="I29"/>
  <c r="G29"/>
  <c r="E29"/>
  <c r="C29"/>
  <c r="M54"/>
  <c r="I54"/>
  <c r="C54"/>
  <c r="E38"/>
  <c r="I46"/>
  <c r="M43"/>
  <c r="I43"/>
  <c r="G43"/>
  <c r="E43"/>
  <c r="C43"/>
  <c r="G41"/>
  <c r="G42"/>
  <c r="E42"/>
  <c r="M45"/>
  <c r="I45"/>
  <c r="G45"/>
  <c r="E45"/>
  <c r="C45"/>
  <c r="M40"/>
  <c r="I40"/>
  <c r="G40"/>
  <c r="E40"/>
  <c r="C40"/>
  <c r="E57"/>
  <c r="M39"/>
  <c r="I39"/>
  <c r="G39"/>
  <c r="E39"/>
  <c r="C39"/>
  <c r="I32"/>
  <c r="M44"/>
  <c r="I44"/>
  <c r="G44"/>
  <c r="E44"/>
  <c r="C44"/>
  <c r="M30"/>
  <c r="C30"/>
  <c r="M37"/>
  <c r="I37"/>
  <c r="G37"/>
  <c r="E37"/>
  <c r="C37"/>
  <c r="I33"/>
  <c r="M36"/>
  <c r="I36"/>
  <c r="G36"/>
  <c r="E36"/>
  <c r="C36"/>
  <c r="E34"/>
  <c r="I20"/>
  <c r="M25"/>
  <c r="C25"/>
  <c r="M27"/>
  <c r="E27"/>
  <c r="C27"/>
  <c r="M23"/>
  <c r="I23"/>
  <c r="G23"/>
  <c r="E23"/>
  <c r="C23"/>
  <c r="I21"/>
  <c r="M15"/>
  <c r="I15"/>
  <c r="C15"/>
  <c r="M17"/>
  <c r="I17"/>
  <c r="G17"/>
  <c r="E17"/>
  <c r="C17"/>
  <c r="I14"/>
  <c r="G14"/>
  <c r="M18"/>
  <c r="I18"/>
  <c r="G18"/>
  <c r="E18"/>
  <c r="C18"/>
  <c r="M8"/>
  <c r="I8"/>
  <c r="G8"/>
  <c r="E8"/>
  <c r="C8"/>
  <c r="M26"/>
  <c r="I26"/>
  <c r="G26"/>
  <c r="E26"/>
  <c r="C26"/>
  <c r="M13"/>
  <c r="I13"/>
  <c r="G13"/>
  <c r="E13"/>
  <c r="C13"/>
  <c r="M24"/>
  <c r="C24"/>
  <c r="M22"/>
  <c r="I22"/>
  <c r="G22"/>
  <c r="E22"/>
  <c r="C22"/>
  <c r="M11"/>
  <c r="I11"/>
  <c r="G11"/>
  <c r="E11"/>
  <c r="C11"/>
  <c r="M7"/>
  <c r="I7"/>
  <c r="G7"/>
  <c r="E7"/>
  <c r="C7"/>
  <c r="M10"/>
  <c r="I10"/>
  <c r="G10"/>
  <c r="E10"/>
  <c r="C10"/>
  <c r="G9"/>
  <c r="E9"/>
  <c r="M6"/>
  <c r="I6"/>
  <c r="G6"/>
  <c r="E6"/>
  <c r="C6"/>
  <c r="M5"/>
  <c r="I5"/>
  <c r="G5"/>
  <c r="E5"/>
  <c r="C5"/>
  <c r="G64" l="1"/>
  <c r="H52" s="1"/>
  <c r="W78"/>
  <c r="G78" s="1"/>
  <c r="V78"/>
  <c r="E78" s="1"/>
  <c r="C12"/>
  <c r="M12"/>
  <c r="C19"/>
  <c r="M19"/>
  <c r="C28"/>
  <c r="M57"/>
  <c r="C31"/>
  <c r="I56"/>
  <c r="I63"/>
  <c r="C9"/>
  <c r="D74" s="1"/>
  <c r="M9"/>
  <c r="E14"/>
  <c r="E21"/>
  <c r="E20"/>
  <c r="C34"/>
  <c r="M34"/>
  <c r="I28"/>
  <c r="E33"/>
  <c r="E32"/>
  <c r="I57"/>
  <c r="C42"/>
  <c r="M42"/>
  <c r="I41"/>
  <c r="E46"/>
  <c r="C38"/>
  <c r="M38"/>
  <c r="I31"/>
  <c r="C48"/>
  <c r="M48"/>
  <c r="C47"/>
  <c r="M47"/>
  <c r="E51"/>
  <c r="C70"/>
  <c r="M70"/>
  <c r="C72"/>
  <c r="M72"/>
  <c r="E67"/>
  <c r="C58"/>
  <c r="M58"/>
  <c r="C76"/>
  <c r="M76"/>
  <c r="I24"/>
  <c r="I25"/>
  <c r="C41"/>
  <c r="E70"/>
  <c r="E76"/>
  <c r="C14"/>
  <c r="C21"/>
  <c r="C20"/>
  <c r="C33"/>
  <c r="D33" s="1"/>
  <c r="C32"/>
  <c r="C46"/>
  <c r="C51"/>
  <c r="C67"/>
  <c r="I78"/>
  <c r="K68"/>
  <c r="K53"/>
  <c r="K49"/>
  <c r="K31"/>
  <c r="K32"/>
  <c r="K28"/>
  <c r="K8"/>
  <c r="K12"/>
  <c r="K66"/>
  <c r="K72"/>
  <c r="K62"/>
  <c r="K47"/>
  <c r="K52"/>
  <c r="K48"/>
  <c r="K54"/>
  <c r="K39"/>
  <c r="K44"/>
  <c r="K37"/>
  <c r="K36"/>
  <c r="K17"/>
  <c r="K18"/>
  <c r="K26"/>
  <c r="K24"/>
  <c r="K5"/>
  <c r="K65"/>
  <c r="K60"/>
  <c r="K16"/>
  <c r="K29"/>
  <c r="K30"/>
  <c r="K33"/>
  <c r="K14"/>
  <c r="K13"/>
  <c r="K6"/>
  <c r="C78"/>
  <c r="M64"/>
  <c r="N22" s="1"/>
  <c r="K58"/>
  <c r="C64"/>
  <c r="D52" s="1"/>
  <c r="K64"/>
  <c r="M78"/>
  <c r="E64"/>
  <c r="I64"/>
  <c r="N73"/>
  <c r="H11"/>
  <c r="K74"/>
  <c r="K77"/>
  <c r="K10"/>
  <c r="K11"/>
  <c r="D21"/>
  <c r="K27"/>
  <c r="K25"/>
  <c r="K20"/>
  <c r="K34"/>
  <c r="D57"/>
  <c r="K41"/>
  <c r="K43"/>
  <c r="K46"/>
  <c r="K38"/>
  <c r="K61"/>
  <c r="K56"/>
  <c r="K55"/>
  <c r="K59"/>
  <c r="D69"/>
  <c r="K73"/>
  <c r="K71"/>
  <c r="K75"/>
  <c r="K76"/>
  <c r="H54"/>
  <c r="H34"/>
  <c r="D9"/>
  <c r="K7"/>
  <c r="K22"/>
  <c r="K9"/>
  <c r="K19"/>
  <c r="K15"/>
  <c r="K21"/>
  <c r="K23"/>
  <c r="K57"/>
  <c r="K40"/>
  <c r="K45"/>
  <c r="K42"/>
  <c r="K35"/>
  <c r="K50"/>
  <c r="K51"/>
  <c r="K70"/>
  <c r="K69"/>
  <c r="K63"/>
  <c r="K67"/>
  <c r="J66" l="1"/>
  <c r="D59"/>
  <c r="H23"/>
  <c r="H31"/>
  <c r="D14"/>
  <c r="D19"/>
  <c r="F46"/>
  <c r="H42"/>
  <c r="H75"/>
  <c r="H39"/>
  <c r="D20"/>
  <c r="D12"/>
  <c r="N23"/>
  <c r="N28"/>
  <c r="N20"/>
  <c r="N45"/>
  <c r="N68"/>
  <c r="N44"/>
  <c r="N48"/>
  <c r="N5"/>
  <c r="N76"/>
  <c r="J42"/>
  <c r="J71"/>
  <c r="H53"/>
  <c r="H62"/>
  <c r="H30"/>
  <c r="H58"/>
  <c r="H35"/>
  <c r="H15"/>
  <c r="H61"/>
  <c r="H74"/>
  <c r="H24"/>
  <c r="H5"/>
  <c r="H49"/>
  <c r="H38"/>
  <c r="H63"/>
  <c r="H41"/>
  <c r="H44"/>
  <c r="H47"/>
  <c r="H27"/>
  <c r="H51"/>
  <c r="H40"/>
  <c r="H9"/>
  <c r="H59"/>
  <c r="H10"/>
  <c r="H28"/>
  <c r="H13"/>
  <c r="H65"/>
  <c r="H14"/>
  <c r="H18"/>
  <c r="H56"/>
  <c r="H20"/>
  <c r="H60"/>
  <c r="H33"/>
  <c r="H67"/>
  <c r="H70"/>
  <c r="H57"/>
  <c r="H76"/>
  <c r="H55"/>
  <c r="H25"/>
  <c r="H77"/>
  <c r="H48"/>
  <c r="H12"/>
  <c r="H16"/>
  <c r="H66"/>
  <c r="H17"/>
  <c r="H6"/>
  <c r="H21"/>
  <c r="H73"/>
  <c r="H43"/>
  <c r="H22"/>
  <c r="H29"/>
  <c r="H36"/>
  <c r="H69"/>
  <c r="H50"/>
  <c r="H45"/>
  <c r="H19"/>
  <c r="H71"/>
  <c r="H46"/>
  <c r="H7"/>
  <c r="H72"/>
  <c r="H37"/>
  <c r="H64"/>
  <c r="H26"/>
  <c r="H68"/>
  <c r="H32"/>
  <c r="H8"/>
  <c r="F12"/>
  <c r="F5"/>
  <c r="F39"/>
  <c r="F68"/>
  <c r="F31"/>
  <c r="F61"/>
  <c r="F50"/>
  <c r="F32"/>
  <c r="F74"/>
  <c r="F23"/>
  <c r="D51"/>
  <c r="F70"/>
  <c r="F67"/>
  <c r="D70"/>
  <c r="N77"/>
  <c r="D38"/>
  <c r="D5"/>
  <c r="F25"/>
  <c r="D28"/>
  <c r="D67"/>
  <c r="J62"/>
  <c r="D77"/>
  <c r="N71"/>
  <c r="D17"/>
  <c r="F9"/>
  <c r="N65"/>
  <c r="N32"/>
  <c r="F6"/>
  <c r="F35"/>
  <c r="J19"/>
  <c r="N55"/>
  <c r="D39"/>
  <c r="D24"/>
  <c r="N27"/>
  <c r="F76"/>
  <c r="J22"/>
  <c r="D58"/>
  <c r="N70"/>
  <c r="D47"/>
  <c r="N38"/>
  <c r="N7"/>
  <c r="F20"/>
  <c r="N57"/>
  <c r="N12"/>
  <c r="F77"/>
  <c r="N61"/>
  <c r="D26"/>
  <c r="N54"/>
  <c r="D45"/>
  <c r="F33"/>
  <c r="F27"/>
  <c r="D16"/>
  <c r="N67"/>
  <c r="N35"/>
  <c r="N10"/>
  <c r="N41"/>
  <c r="D61"/>
  <c r="D10"/>
  <c r="D29"/>
  <c r="N62"/>
  <c r="D35"/>
  <c r="F29"/>
  <c r="N33"/>
  <c r="D76"/>
  <c r="D22"/>
  <c r="D54"/>
  <c r="N25"/>
  <c r="J9"/>
  <c r="F55"/>
  <c r="F59"/>
  <c r="F34"/>
  <c r="N69"/>
  <c r="N47"/>
  <c r="N42"/>
  <c r="N30"/>
  <c r="N26"/>
  <c r="F44"/>
  <c r="F15"/>
  <c r="F58"/>
  <c r="F64"/>
  <c r="F10"/>
  <c r="J64"/>
  <c r="J59"/>
  <c r="F43"/>
  <c r="N72"/>
  <c r="D65"/>
  <c r="D30"/>
  <c r="D71"/>
  <c r="D25"/>
  <c r="D7"/>
  <c r="D37"/>
  <c r="D63"/>
  <c r="F60"/>
  <c r="N53"/>
  <c r="N29"/>
  <c r="F54"/>
  <c r="D42"/>
  <c r="D40"/>
  <c r="F37"/>
  <c r="J36"/>
  <c r="D15"/>
  <c r="D73"/>
  <c r="D27"/>
  <c r="D36"/>
  <c r="J77"/>
  <c r="F41"/>
  <c r="N59"/>
  <c r="F72"/>
  <c r="N19"/>
  <c r="N18"/>
  <c r="N52"/>
  <c r="N13"/>
  <c r="N40"/>
  <c r="N63"/>
  <c r="N14"/>
  <c r="N16"/>
  <c r="N24"/>
  <c r="F21"/>
  <c r="F69"/>
  <c r="F17"/>
  <c r="F47"/>
  <c r="F13"/>
  <c r="F40"/>
  <c r="F63"/>
  <c r="F14"/>
  <c r="F16"/>
  <c r="F26"/>
  <c r="J30"/>
  <c r="J18"/>
  <c r="F71"/>
  <c r="N46"/>
  <c r="D44"/>
  <c r="D6"/>
  <c r="N34"/>
  <c r="F7"/>
  <c r="D68"/>
  <c r="D32"/>
  <c r="J25"/>
  <c r="F11"/>
  <c r="D41"/>
  <c r="D62"/>
  <c r="N74"/>
  <c r="F53"/>
  <c r="N31"/>
  <c r="F36"/>
  <c r="D23"/>
  <c r="D34"/>
  <c r="D60"/>
  <c r="N56"/>
  <c r="F22"/>
  <c r="N11"/>
  <c r="N21"/>
  <c r="N17"/>
  <c r="N15"/>
  <c r="N58"/>
  <c r="N64"/>
  <c r="F45"/>
  <c r="F65"/>
  <c r="F42"/>
  <c r="F30"/>
  <c r="J15"/>
  <c r="J52"/>
  <c r="D66"/>
  <c r="D49"/>
  <c r="D8"/>
  <c r="D75"/>
  <c r="D55"/>
  <c r="D46"/>
  <c r="D11"/>
  <c r="D72"/>
  <c r="D48"/>
  <c r="D31"/>
  <c r="N60"/>
  <c r="F62"/>
  <c r="D50"/>
  <c r="F48"/>
  <c r="J54"/>
  <c r="N37"/>
  <c r="N36"/>
  <c r="F28"/>
  <c r="D56"/>
  <c r="D43"/>
  <c r="D53"/>
  <c r="F73"/>
  <c r="N43"/>
  <c r="J72"/>
  <c r="D18"/>
  <c r="F75"/>
  <c r="F38"/>
  <c r="D13"/>
  <c r="N50"/>
  <c r="N6"/>
  <c r="N39"/>
  <c r="N66"/>
  <c r="N51"/>
  <c r="N8"/>
  <c r="N49"/>
  <c r="F19"/>
  <c r="F18"/>
  <c r="F52"/>
  <c r="F66"/>
  <c r="F57"/>
  <c r="F51"/>
  <c r="F8"/>
  <c r="F49"/>
  <c r="F24"/>
  <c r="J58"/>
  <c r="J70"/>
  <c r="N75"/>
  <c r="D64"/>
  <c r="F56"/>
  <c r="N9"/>
  <c r="J48"/>
  <c r="J51"/>
  <c r="J49"/>
  <c r="J45"/>
  <c r="J44"/>
  <c r="J10"/>
  <c r="J34"/>
  <c r="J73"/>
  <c r="J74"/>
  <c r="J37"/>
  <c r="J46"/>
  <c r="J57"/>
  <c r="J8"/>
  <c r="J24"/>
  <c r="J67"/>
  <c r="J65"/>
  <c r="J43"/>
  <c r="J60"/>
  <c r="J29"/>
  <c r="J33"/>
  <c r="L5"/>
  <c r="J20"/>
  <c r="J23"/>
  <c r="J35"/>
  <c r="J5"/>
  <c r="J32"/>
  <c r="J12"/>
  <c r="J21"/>
  <c r="J69"/>
  <c r="J17"/>
  <c r="J47"/>
  <c r="J13"/>
  <c r="J38"/>
  <c r="J41"/>
  <c r="J56"/>
  <c r="L63"/>
  <c r="L50"/>
  <c r="L65"/>
  <c r="J53"/>
  <c r="J31"/>
  <c r="J28"/>
  <c r="J75"/>
  <c r="J55"/>
  <c r="J7"/>
  <c r="J11"/>
  <c r="J40"/>
  <c r="J63"/>
  <c r="J14"/>
  <c r="J16"/>
  <c r="J26"/>
  <c r="J50"/>
  <c r="J6"/>
  <c r="J39"/>
  <c r="J68"/>
  <c r="J76"/>
  <c r="J61"/>
  <c r="J27"/>
  <c r="L40"/>
  <c r="L22"/>
  <c r="L37"/>
  <c r="L71"/>
  <c r="L55"/>
  <c r="L20"/>
  <c r="L60"/>
  <c r="L14"/>
  <c r="L47"/>
  <c r="L44"/>
  <c r="L67"/>
  <c r="L45"/>
  <c r="L75"/>
  <c r="L59"/>
  <c r="L54"/>
  <c r="L33"/>
  <c r="L58"/>
  <c r="L66"/>
  <c r="L52"/>
  <c r="L70"/>
  <c r="L42"/>
  <c r="L23"/>
  <c r="L9"/>
  <c r="L62"/>
  <c r="L31"/>
  <c r="L76"/>
  <c r="L61"/>
  <c r="L41"/>
  <c r="L27"/>
  <c r="L11"/>
  <c r="L74"/>
  <c r="L29"/>
  <c r="L6"/>
  <c r="L68"/>
  <c r="L8"/>
  <c r="L64"/>
  <c r="L17"/>
  <c r="L10"/>
  <c r="L13"/>
  <c r="L26"/>
  <c r="L24"/>
  <c r="L12"/>
  <c r="L15"/>
  <c r="L46"/>
  <c r="L36"/>
  <c r="L51"/>
  <c r="L21"/>
  <c r="L72"/>
  <c r="L38"/>
  <c r="L34"/>
  <c r="L53"/>
  <c r="L49"/>
  <c r="L30"/>
  <c r="L69"/>
  <c r="L35"/>
  <c r="L57"/>
  <c r="L19"/>
  <c r="L7"/>
  <c r="L48"/>
  <c r="L28"/>
  <c r="L73"/>
  <c r="L56"/>
  <c r="L43"/>
  <c r="L25"/>
  <c r="L77"/>
  <c r="L18"/>
  <c r="L16"/>
  <c r="L32"/>
  <c r="L39"/>
  <c r="O5" l="1"/>
  <c r="O64"/>
  <c r="O73"/>
  <c r="O40"/>
  <c r="O65"/>
  <c r="O20"/>
  <c r="O12"/>
  <c r="O10"/>
  <c r="O57"/>
  <c r="O62"/>
  <c r="O33"/>
  <c r="O71"/>
  <c r="O53"/>
  <c r="O70"/>
  <c r="O8"/>
  <c r="O28"/>
  <c r="O30"/>
  <c r="O51"/>
  <c r="O9"/>
  <c r="O69"/>
  <c r="O44"/>
  <c r="O56"/>
  <c r="O45"/>
  <c r="O14"/>
  <c r="O60"/>
  <c r="O43"/>
  <c r="O58"/>
  <c r="O24"/>
  <c r="O13"/>
  <c r="O52"/>
  <c r="O21"/>
  <c r="O15"/>
  <c r="O42"/>
  <c r="O39"/>
  <c r="O18"/>
  <c r="O72"/>
  <c r="O66"/>
  <c r="O59"/>
  <c r="O22"/>
  <c r="O50"/>
  <c r="O63"/>
  <c r="O55"/>
  <c r="O23"/>
  <c r="O46"/>
  <c r="O49"/>
  <c r="O25"/>
  <c r="O19"/>
  <c r="O36"/>
  <c r="O16"/>
  <c r="O77"/>
  <c r="O48"/>
  <c r="O35"/>
  <c r="O38"/>
  <c r="O17"/>
  <c r="O6"/>
  <c r="O11"/>
  <c r="O61"/>
  <c r="O54"/>
  <c r="O37"/>
  <c r="O29"/>
  <c r="O27"/>
  <c r="O76"/>
  <c r="O47"/>
  <c r="O68"/>
  <c r="O41"/>
  <c r="O34"/>
  <c r="O74"/>
  <c r="O67"/>
  <c r="O32"/>
  <c r="O75"/>
  <c r="O7"/>
  <c r="O26"/>
  <c r="O31"/>
</calcChain>
</file>

<file path=xl/sharedStrings.xml><?xml version="1.0" encoding="utf-8"?>
<sst xmlns="http://schemas.openxmlformats.org/spreadsheetml/2006/main" count="387" uniqueCount="238">
  <si>
    <t>Оброшинська</t>
  </si>
  <si>
    <t>Сокільницька</t>
  </si>
  <si>
    <t>Ралівська</t>
  </si>
  <si>
    <t>Пустомитівська</t>
  </si>
  <si>
    <t>Івано-Франківська</t>
  </si>
  <si>
    <t>Бродівська</t>
  </si>
  <si>
    <t>Заболотцівська</t>
  </si>
  <si>
    <t>Підкамінська</t>
  </si>
  <si>
    <t>Буська</t>
  </si>
  <si>
    <t>Красненська</t>
  </si>
  <si>
    <t>Великолюбінська</t>
  </si>
  <si>
    <t>Городоцька</t>
  </si>
  <si>
    <t>Комарнівська</t>
  </si>
  <si>
    <t>Бориславська</t>
  </si>
  <si>
    <t>Дрогобицька</t>
  </si>
  <si>
    <t>Меденицька</t>
  </si>
  <si>
    <t>Східницька</t>
  </si>
  <si>
    <t>Трускавецька</t>
  </si>
  <si>
    <t>Гніздичівська</t>
  </si>
  <si>
    <t>Жидачівська</t>
  </si>
  <si>
    <t>Журавненська</t>
  </si>
  <si>
    <t>Ходорівська</t>
  </si>
  <si>
    <t>Жовківська</t>
  </si>
  <si>
    <t>Куликівська</t>
  </si>
  <si>
    <t>Рава-Руська</t>
  </si>
  <si>
    <t>Глинянська</t>
  </si>
  <si>
    <t>Золочівська</t>
  </si>
  <si>
    <t>Поморянська</t>
  </si>
  <si>
    <t>Добротвірська</t>
  </si>
  <si>
    <t>Жовтанецька</t>
  </si>
  <si>
    <t>Новояричівська</t>
  </si>
  <si>
    <t>Миколаївська</t>
  </si>
  <si>
    <t>Новороздільська</t>
  </si>
  <si>
    <t>Розвадівська</t>
  </si>
  <si>
    <t>Тростянецька</t>
  </si>
  <si>
    <t>Мостиська</t>
  </si>
  <si>
    <t>Судововишнянська</t>
  </si>
  <si>
    <t>Шегинівська</t>
  </si>
  <si>
    <t>Бібрська</t>
  </si>
  <si>
    <t>Перемишлянська</t>
  </si>
  <si>
    <t>Давидівська</t>
  </si>
  <si>
    <t>Мурованська</t>
  </si>
  <si>
    <t>Підберізцівська</t>
  </si>
  <si>
    <t>Солонківська</t>
  </si>
  <si>
    <t>Щирецька</t>
  </si>
  <si>
    <t>Лопатинська</t>
  </si>
  <si>
    <t>Радехівська</t>
  </si>
  <si>
    <t>Бісковицька</t>
  </si>
  <si>
    <t>Новокалинівська</t>
  </si>
  <si>
    <t>Рудківська</t>
  </si>
  <si>
    <t>Самбірська</t>
  </si>
  <si>
    <t>Козівська</t>
  </si>
  <si>
    <t>Сколівська</t>
  </si>
  <si>
    <t>Славська</t>
  </si>
  <si>
    <t>Белзька</t>
  </si>
  <si>
    <t>Великомостівська</t>
  </si>
  <si>
    <t>Сокальська</t>
  </si>
  <si>
    <t>Червоноградська</t>
  </si>
  <si>
    <t>Добромильська</t>
  </si>
  <si>
    <t>Старосамбірська</t>
  </si>
  <si>
    <t>Хирівська</t>
  </si>
  <si>
    <t>Моршинська</t>
  </si>
  <si>
    <t>Стрийська</t>
  </si>
  <si>
    <t>Боринська</t>
  </si>
  <si>
    <t>Турківська</t>
  </si>
  <si>
    <t>Новояворівська</t>
  </si>
  <si>
    <t>Яворівська</t>
  </si>
  <si>
    <t>Львівська</t>
  </si>
  <si>
    <t>№ з/п</t>
  </si>
  <si>
    <t>ЗАГАЛОМ</t>
  </si>
  <si>
    <t>Добросинсько-Магерівська</t>
  </si>
  <si>
    <t>Кам'янка-Бузька</t>
  </si>
  <si>
    <t>Зимноводівська</t>
  </si>
  <si>
    <t>Стрілківська</t>
  </si>
  <si>
    <t>Грабовецько-Дулібівська</t>
  </si>
  <si>
    <t>13502000000</t>
  </si>
  <si>
    <t>13505000000</t>
  </si>
  <si>
    <t>13508000000</t>
  </si>
  <si>
    <t>13511000000</t>
  </si>
  <si>
    <t>13514000000</t>
  </si>
  <si>
    <t>13516000000</t>
  </si>
  <si>
    <t>13517000000</t>
  </si>
  <si>
    <t>13518000000</t>
  </si>
  <si>
    <t>13520000000</t>
  </si>
  <si>
    <t>13521000000</t>
  </si>
  <si>
    <t>13522000000</t>
  </si>
  <si>
    <t>13523000000</t>
  </si>
  <si>
    <t>13525000000</t>
  </si>
  <si>
    <t>13527000000</t>
  </si>
  <si>
    <t>13528000000</t>
  </si>
  <si>
    <t>13529000000</t>
  </si>
  <si>
    <t>13530000000</t>
  </si>
  <si>
    <t>13531000000</t>
  </si>
  <si>
    <t>13532000000</t>
  </si>
  <si>
    <t>13534000000</t>
  </si>
  <si>
    <t>13535000000</t>
  </si>
  <si>
    <t>13542000000</t>
  </si>
  <si>
    <t>13543000000</t>
  </si>
  <si>
    <t>13544000000</t>
  </si>
  <si>
    <t>13545000000</t>
  </si>
  <si>
    <t>13546000000</t>
  </si>
  <si>
    <t>13547000000</t>
  </si>
  <si>
    <t>13548000000</t>
  </si>
  <si>
    <t>13549000000</t>
  </si>
  <si>
    <t>13550000000</t>
  </si>
  <si>
    <t>13551000000</t>
  </si>
  <si>
    <t>13552000000</t>
  </si>
  <si>
    <t>13553000000</t>
  </si>
  <si>
    <t>13554000000</t>
  </si>
  <si>
    <t>13555000000</t>
  </si>
  <si>
    <t>13556000000</t>
  </si>
  <si>
    <t>13557000000</t>
  </si>
  <si>
    <t>13558000000</t>
  </si>
  <si>
    <t>13559000000</t>
  </si>
  <si>
    <t>13560000000</t>
  </si>
  <si>
    <t>13561000000</t>
  </si>
  <si>
    <t>13562000000</t>
  </si>
  <si>
    <t>13563000000</t>
  </si>
  <si>
    <t>13564000000</t>
  </si>
  <si>
    <t>13565000000</t>
  </si>
  <si>
    <t>13566000000</t>
  </si>
  <si>
    <t>13567000000</t>
  </si>
  <si>
    <t>13568000000</t>
  </si>
  <si>
    <t>13569000000</t>
  </si>
  <si>
    <t>13570000000</t>
  </si>
  <si>
    <t>13571000000</t>
  </si>
  <si>
    <t>13572000000</t>
  </si>
  <si>
    <t>13573000000</t>
  </si>
  <si>
    <t>13574000000</t>
  </si>
  <si>
    <t>13575000000</t>
  </si>
  <si>
    <t>13576000000</t>
  </si>
  <si>
    <t>13577000000</t>
  </si>
  <si>
    <t>13578000000</t>
  </si>
  <si>
    <t>13579000000</t>
  </si>
  <si>
    <t>13580000000</t>
  </si>
  <si>
    <t>13581000000</t>
  </si>
  <si>
    <t>13582000000</t>
  </si>
  <si>
    <t>13583000000</t>
  </si>
  <si>
    <t>13584000000</t>
  </si>
  <si>
    <t>13585000000</t>
  </si>
  <si>
    <t>13586000000</t>
  </si>
  <si>
    <t>13587000000</t>
  </si>
  <si>
    <t>13588000000</t>
  </si>
  <si>
    <t>Найменування громади</t>
  </si>
  <si>
    <t>Робочі дані</t>
  </si>
  <si>
    <t>код б-ту (для стандартного сортування)</t>
  </si>
  <si>
    <t>показник, %</t>
  </si>
  <si>
    <t>рейтинг</t>
  </si>
  <si>
    <t>план з/ф без трансфертів на відповідний період</t>
  </si>
  <si>
    <t>×</t>
  </si>
  <si>
    <t>* - за винятком надходжень за кодом 13010100</t>
  </si>
  <si>
    <t>Індекс податкоспроможності за доходами з/ф без трансфертів за відповідний період</t>
  </si>
  <si>
    <t>показник</t>
  </si>
  <si>
    <t>Рівень виконання плану за доходами з/ф без трансфертів за відповідний період</t>
  </si>
  <si>
    <t>Рівень виконання річного плану за доходами з/ф без трансфертів</t>
  </si>
  <si>
    <t>Рівень виконання річного плану за доходами с/ф без трансфертів</t>
  </si>
  <si>
    <t>Частка доходів з/ф без трансфертів у доходах з/ф з трансфертами з Д/б</t>
  </si>
  <si>
    <t>факт з/ф без трансфертів за відповідний період</t>
  </si>
  <si>
    <t>річний уточнений план з/ф без трансфертів</t>
  </si>
  <si>
    <t>річний уточнений план с/ф без трансфертів</t>
  </si>
  <si>
    <t>факт с/ф без трансфертів за відповідний період</t>
  </si>
  <si>
    <t>факт з/ф без трансфертів за відповідний період 2020 р.*</t>
  </si>
  <si>
    <t>чисельність мешканців</t>
  </si>
  <si>
    <t>Загальний рейтинг</t>
  </si>
  <si>
    <t>факт 130101 за відповідний період</t>
  </si>
  <si>
    <t>факт з/ф з трансфертами з Д/б (+ 410200 та 410300) за відповідний період (900102)</t>
  </si>
  <si>
    <t>Сума рейтингів</t>
  </si>
  <si>
    <t>Динаміка доходів з/ф (без трансфертів) 2021 р. до 2020 р. за відповідний період*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</si>
  <si>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</si>
  <si>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</si>
  <si>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</si>
  <si>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</si>
  <si>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</si>
  <si>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</si>
  <si>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</si>
  <si>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</si>
  <si>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</si>
  <si>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</si>
  <si>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</si>
  <si>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</si>
  <si>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</si>
  <si>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</si>
  <si>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21</t>
  </si>
  <si>
    <t>22</t>
  </si>
  <si>
    <t>23</t>
  </si>
  <si>
    <t>24</t>
  </si>
  <si>
    <t>25</t>
  </si>
  <si>
    <t>26</t>
  </si>
  <si>
    <t>27</t>
  </si>
  <si>
    <t>34</t>
  </si>
  <si>
    <t>35</t>
  </si>
  <si>
    <t>36</t>
  </si>
  <si>
    <t>37</t>
  </si>
  <si>
    <t>38</t>
  </si>
  <si>
    <t>39</t>
  </si>
  <si>
    <t>42</t>
  </si>
  <si>
    <t>43</t>
  </si>
  <si>
    <t>53</t>
  </si>
  <si>
    <t>54</t>
  </si>
  <si>
    <t>58</t>
  </si>
  <si>
    <t>59</t>
  </si>
  <si>
    <t>62</t>
  </si>
  <si>
    <t>63</t>
  </si>
  <si>
    <t>64</t>
  </si>
  <si>
    <t>65</t>
  </si>
  <si>
    <t>66</t>
  </si>
  <si>
    <t>67</t>
  </si>
  <si>
    <t>70</t>
  </si>
  <si>
    <t>71</t>
  </si>
  <si>
    <t>72</t>
  </si>
  <si>
    <t>73</t>
  </si>
  <si>
    <t>1</t>
  </si>
  <si>
    <t>2</t>
  </si>
  <si>
    <t>17</t>
  </si>
  <si>
    <t>20</t>
  </si>
  <si>
    <t>30</t>
  </si>
  <si>
    <t>31</t>
  </si>
  <si>
    <t>40</t>
  </si>
  <si>
    <t>49</t>
  </si>
  <si>
    <t>50</t>
  </si>
  <si>
    <t>51</t>
  </si>
  <si>
    <t>52</t>
  </si>
  <si>
    <t>60</t>
  </si>
  <si>
    <t>61</t>
  </si>
  <si>
    <r>
      <t xml:space="preserve">Рейтинг територіальних громад Львівщини за показниками доходів бюджету на </t>
    </r>
    <r>
      <rPr>
        <b/>
        <sz val="16"/>
        <color rgb="FF0000FF"/>
        <rFont val="Verdana"/>
        <family val="2"/>
        <charset val="204"/>
      </rPr>
      <t>01.05.2021</t>
    </r>
  </si>
  <si>
    <t>18</t>
  </si>
  <si>
    <t>19</t>
  </si>
  <si>
    <t>32</t>
  </si>
  <si>
    <t>41</t>
  </si>
  <si>
    <t>28-29</t>
  </si>
  <si>
    <t>33-34</t>
  </si>
  <si>
    <t>44-45</t>
  </si>
  <si>
    <t>46-48</t>
  </si>
  <si>
    <t>55-57</t>
  </si>
  <si>
    <t>68-69</t>
  </si>
  <si>
    <t>↗</t>
  </si>
  <si>
    <t>↘</t>
  </si>
  <si>
    <t>Зміна рейтингу за останній місяць (к-ть позицій)</t>
  </si>
</sst>
</file>

<file path=xl/styles.xml><?xml version="1.0" encoding="utf-8"?>
<styleSheet xmlns="http://schemas.openxmlformats.org/spreadsheetml/2006/main">
  <numFmts count="24">
    <numFmt numFmtId="164" formatCode="0.000"/>
    <numFmt numFmtId="165" formatCode="_-* #,##0.00\ _г_р_н_._-;\-* #,##0.00\ _г_р_н_._-;_-* &quot;-&quot;??\ _г_р_н_._-;_-@_-"/>
    <numFmt numFmtId="166" formatCode="#,##0.0"/>
    <numFmt numFmtId="167" formatCode="0.0000"/>
    <numFmt numFmtId="168" formatCode="#,##0\ &quot;грн.&quot;;\-#,##0\ &quot;грн.&quot;"/>
    <numFmt numFmtId="169" formatCode="#,##0\ &quot;z?&quot;;[Red]\-#,##0\ &quot;z?&quot;"/>
    <numFmt numFmtId="170" formatCode="#,##0.00\ &quot;z?&quot;;[Red]\-#,##0.00\ &quot;z?&quot;"/>
    <numFmt numFmtId="171" formatCode="_-* #,##0\ _р_._-;\-* #,##0\ _р_._-;_-* &quot;-&quot;\ _р_._-;_-@_-"/>
    <numFmt numFmtId="172" formatCode="_-* #,##0.00\ _р_._-;\-* #,##0.00\ _р_._-;_-* &quot;-&quot;??\ _р_._-;_-@_-"/>
    <numFmt numFmtId="173" formatCode="_-* #,##0\ &quot;р.&quot;_-;\-* #,##0\ &quot;р.&quot;_-;_-* &quot;-&quot;\ &quot;р.&quot;_-;_-@_-"/>
    <numFmt numFmtId="174" formatCode="_-* #,##0.00\ &quot;р.&quot;_-;\-* #,##0.00\ &quot;р.&quot;_-;_-* &quot;-&quot;??\ &quot;р.&quot;_-;_-@_-"/>
    <numFmt numFmtId="175" formatCode="_-* #,##0\ _z_?_-;\-* #,##0\ _z_?_-;_-* &quot;-&quot;\ _z_?_-;_-@_-"/>
    <numFmt numFmtId="176" formatCode="_-* #,##0.00\ _z_?_-;\-* #,##0.00\ _z_?_-;_-* &quot;-&quot;??\ _z_?_-;_-@_-"/>
    <numFmt numFmtId="177" formatCode="#,##0.\-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0.000000000"/>
    <numFmt numFmtId="181" formatCode="_-* #,##0.0000000000\ _р_._-;\-* #,##0.0000000000\ _р_._-;_-* \-??\ _р_._-;_-@_-"/>
    <numFmt numFmtId="182" formatCode="#,##0&quot;руб&quot;;[Red]\-#,##0&quot;руб&quot;"/>
    <numFmt numFmtId="183" formatCode="\$#,##0.00_);[Red]&quot;($&quot;#,##0.00\)"/>
    <numFmt numFmtId="184" formatCode="d\ mmmm&quot;, &quot;yyyy"/>
    <numFmt numFmtId="185" formatCode="\v;\ "/>
    <numFmt numFmtId="186" formatCode="#,##0.0000"/>
    <numFmt numFmtId="187" formatCode="_-* #,##0.00_р_._-;\-* #,##0.00_р_._-;_-* &quot;-&quot;??_р_._-;_-@_-"/>
  </numFmts>
  <fonts count="66">
    <font>
      <sz val="10"/>
      <color indexed="8"/>
      <name val="MS Sans Serif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sz val="10"/>
      <name val="Helv"/>
    </font>
    <font>
      <b/>
      <sz val="1"/>
      <color indexed="8"/>
      <name val="Courier"/>
      <family val="1"/>
      <charset val="204"/>
    </font>
    <font>
      <sz val="9"/>
      <color indexed="8"/>
      <name val="Times New Roman"/>
      <family val="2"/>
      <charset val="204"/>
    </font>
    <font>
      <sz val="9"/>
      <color indexed="9"/>
      <name val="Times New Roman"/>
      <family val="2"/>
      <charset val="204"/>
    </font>
    <font>
      <sz val="10"/>
      <name val="Arial CE"/>
    </font>
    <font>
      <sz val="10"/>
      <name val="Arial Cyr"/>
      <charset val="204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u/>
      <sz val="10"/>
      <color indexed="36"/>
      <name val="Arial Cyr"/>
      <charset val="204"/>
    </font>
    <font>
      <sz val="8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sz val="10"/>
      <name val="PL Arial"/>
      <charset val="204"/>
    </font>
    <font>
      <sz val="10"/>
      <name val="Arial Cyr"/>
      <family val="2"/>
      <charset val="204"/>
    </font>
    <font>
      <sz val="10"/>
      <name val="Arial Cyr"/>
      <family val="4"/>
      <charset val="204"/>
    </font>
    <font>
      <sz val="11"/>
      <color indexed="8"/>
      <name val="Calibri"/>
      <family val="2"/>
    </font>
    <font>
      <b/>
      <sz val="14"/>
      <name val="PL Arial"/>
    </font>
    <font>
      <sz val="9"/>
      <color indexed="62"/>
      <name val="Times New Roman"/>
      <family val="2"/>
      <charset val="204"/>
    </font>
    <font>
      <b/>
      <sz val="9"/>
      <color indexed="63"/>
      <name val="Times New Roman"/>
      <family val="2"/>
      <charset val="204"/>
    </font>
    <font>
      <b/>
      <sz val="9"/>
      <color indexed="52"/>
      <name val="Times New Roman"/>
      <family val="2"/>
      <charset val="204"/>
    </font>
    <font>
      <sz val="10"/>
      <name val="Courier New"/>
      <family val="3"/>
      <charset val="204"/>
    </font>
    <font>
      <sz val="10"/>
      <name val="Times New Roman Cyr"/>
      <charset val="204"/>
    </font>
    <font>
      <b/>
      <sz val="9"/>
      <color indexed="8"/>
      <name val="Times New Roman"/>
      <family val="2"/>
      <charset val="204"/>
    </font>
    <font>
      <b/>
      <sz val="9"/>
      <color indexed="9"/>
      <name val="Times New Roman"/>
      <family val="2"/>
      <charset val="204"/>
    </font>
    <font>
      <sz val="9"/>
      <color indexed="60"/>
      <name val="Times New Roman"/>
      <family val="2"/>
      <charset val="204"/>
    </font>
    <font>
      <sz val="9"/>
      <color indexed="20"/>
      <name val="Times New Roman"/>
      <family val="2"/>
      <charset val="204"/>
    </font>
    <font>
      <i/>
      <sz val="9"/>
      <color indexed="23"/>
      <name val="Times New Roman"/>
      <family val="2"/>
      <charset val="204"/>
    </font>
    <font>
      <sz val="9"/>
      <color indexed="52"/>
      <name val="Times New Roman"/>
      <family val="2"/>
      <charset val="204"/>
    </font>
    <font>
      <sz val="9"/>
      <color indexed="10"/>
      <name val="Times New Roman"/>
      <family val="2"/>
      <charset val="204"/>
    </font>
    <font>
      <sz val="9"/>
      <color indexed="17"/>
      <name val="Times New Roman"/>
      <family val="2"/>
      <charset val="204"/>
    </font>
    <font>
      <sz val="14"/>
      <name val="Verdana"/>
      <family val="2"/>
      <charset val="204"/>
    </font>
    <font>
      <b/>
      <sz val="16"/>
      <name val="Verdana"/>
      <family val="2"/>
      <charset val="204"/>
    </font>
    <font>
      <b/>
      <sz val="14"/>
      <name val="Verdana"/>
      <family val="2"/>
      <charset val="204"/>
    </font>
    <font>
      <sz val="14"/>
      <color indexed="8"/>
      <name val="Verdana"/>
      <family val="2"/>
      <charset val="204"/>
    </font>
    <font>
      <b/>
      <sz val="12"/>
      <name val="Verdana"/>
      <family val="2"/>
      <charset val="204"/>
    </font>
    <font>
      <sz val="12"/>
      <name val="Verdana"/>
      <family val="2"/>
      <charset val="204"/>
    </font>
    <font>
      <sz val="12"/>
      <color indexed="8"/>
      <name val="Verdana"/>
      <family val="2"/>
      <charset val="204"/>
    </font>
    <font>
      <sz val="12"/>
      <color rgb="FF0000FF"/>
      <name val="Verdana"/>
      <family val="2"/>
      <charset val="204"/>
    </font>
    <font>
      <b/>
      <sz val="16"/>
      <color rgb="FF0000FF"/>
      <name val="Verdana"/>
      <family val="2"/>
      <charset val="204"/>
    </font>
    <font>
      <sz val="14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  <bgColor indexed="31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</borders>
  <cellStyleXfs count="485">
    <xf numFmtId="0" fontId="0" fillId="0" borderId="0"/>
    <xf numFmtId="0" fontId="21" fillId="0" borderId="1">
      <protection locked="0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1" fillId="0" borderId="1">
      <protection locked="0"/>
    </xf>
    <xf numFmtId="0" fontId="24" fillId="0" borderId="0">
      <protection locked="0"/>
    </xf>
    <xf numFmtId="0" fontId="24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1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25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26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26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26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26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26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6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169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8" fillId="3" borderId="0" applyNumberFormat="0" applyBorder="0" applyAlignment="0" applyProtection="0"/>
    <xf numFmtId="181" fontId="28" fillId="0" borderId="2" applyAlignment="0" applyProtection="0"/>
    <xf numFmtId="9" fontId="29" fillId="0" borderId="0"/>
    <xf numFmtId="0" fontId="12" fillId="8" borderId="3" applyNumberFormat="0" applyAlignment="0" applyProtection="0"/>
    <xf numFmtId="4" fontId="30" fillId="0" borderId="0" applyFill="0" applyBorder="0" applyProtection="0">
      <alignment horizontal="right"/>
    </xf>
    <xf numFmtId="3" fontId="30" fillId="0" borderId="0" applyFill="0" applyBorder="0" applyProtection="0"/>
    <xf numFmtId="4" fontId="30" fillId="0" borderId="0"/>
    <xf numFmtId="3" fontId="30" fillId="0" borderId="0"/>
    <xf numFmtId="0" fontId="14" fillId="21" borderId="4" applyNumberFormat="0" applyAlignment="0" applyProtection="0"/>
    <xf numFmtId="171" fontId="31" fillId="0" borderId="0" applyFont="0" applyFill="0" applyBorder="0" applyAlignment="0" applyProtection="0"/>
    <xf numFmtId="172" fontId="31" fillId="0" borderId="0" applyFont="0" applyFill="0" applyBorder="0" applyAlignment="0" applyProtection="0"/>
    <xf numFmtId="173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6" fontId="29" fillId="0" borderId="0"/>
    <xf numFmtId="180" fontId="28" fillId="0" borderId="0" applyFont="0" applyFill="0" applyBorder="0" applyAlignment="0" applyProtection="0"/>
    <xf numFmtId="182" fontId="28" fillId="0" borderId="0" applyFont="0" applyFill="0" applyBorder="0" applyAlignment="0" applyProtection="0"/>
    <xf numFmtId="175" fontId="27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7" fillId="4" borderId="0" applyNumberFormat="0" applyBorder="0" applyAlignment="0" applyProtection="0"/>
    <xf numFmtId="0" fontId="33" fillId="22" borderId="0" applyNumberFormat="0" applyBorder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177" fontId="34" fillId="23" borderId="0"/>
    <xf numFmtId="0" fontId="35" fillId="24" borderId="0"/>
    <xf numFmtId="177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0" fillId="7" borderId="3" applyNumberFormat="0" applyAlignment="0" applyProtection="0"/>
    <xf numFmtId="0" fontId="33" fillId="25" borderId="0" applyNumberFormat="0" applyBorder="0" applyAlignment="0" applyProtection="0"/>
    <xf numFmtId="0" fontId="13" fillId="0" borderId="8" applyNumberFormat="0" applyFill="0" applyAlignment="0" applyProtection="0"/>
    <xf numFmtId="10" fontId="30" fillId="8" borderId="0" applyFill="0" applyBorder="0" applyProtection="0">
      <alignment horizontal="center"/>
    </xf>
    <xf numFmtId="10" fontId="30" fillId="0" borderId="0"/>
    <xf numFmtId="10" fontId="38" fillId="8" borderId="0" applyFill="0" applyBorder="0" applyProtection="0">
      <alignment horizontal="center"/>
    </xf>
    <xf numFmtId="183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0" fontId="30" fillId="0" borderId="0"/>
    <xf numFmtId="0" fontId="9" fillId="26" borderId="0" applyNumberFormat="0" applyBorder="0" applyAlignment="0" applyProtection="0"/>
    <xf numFmtId="0" fontId="40" fillId="0" borderId="0"/>
    <xf numFmtId="0" fontId="28" fillId="0" borderId="0"/>
    <xf numFmtId="0" fontId="31" fillId="0" borderId="0"/>
    <xf numFmtId="0" fontId="23" fillId="0" borderId="0"/>
    <xf numFmtId="0" fontId="27" fillId="0" borderId="0"/>
    <xf numFmtId="0" fontId="22" fillId="0" borderId="0"/>
    <xf numFmtId="0" fontId="41" fillId="27" borderId="9" applyNumberFormat="0" applyFont="0" applyAlignment="0" applyProtection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11" fillId="8" borderId="10" applyNumberFormat="0" applyAlignment="0" applyProtection="0"/>
    <xf numFmtId="10" fontId="28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11" applyNumberFormat="0" applyFill="0" applyAlignment="0" applyProtection="0"/>
    <xf numFmtId="10" fontId="29" fillId="0" borderId="0">
      <alignment horizontal="center"/>
    </xf>
    <xf numFmtId="0" fontId="42" fillId="8" borderId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6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26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26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26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26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26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10" fillId="8" borderId="3" applyNumberFormat="0" applyAlignment="0" applyProtection="0"/>
    <xf numFmtId="0" fontId="43" fillId="7" borderId="3" applyNumberFormat="0" applyAlignment="0" applyProtection="0"/>
    <xf numFmtId="0" fontId="10" fillId="7" borderId="3" applyNumberFormat="0" applyAlignment="0" applyProtection="0"/>
    <xf numFmtId="0" fontId="10" fillId="7" borderId="3" applyNumberFormat="0" applyAlignment="0" applyProtection="0"/>
    <xf numFmtId="0" fontId="10" fillId="7" borderId="3" applyNumberFormat="0" applyAlignment="0" applyProtection="0"/>
    <xf numFmtId="0" fontId="10" fillId="7" borderId="3" applyNumberFormat="0" applyAlignment="0" applyProtection="0"/>
    <xf numFmtId="0" fontId="44" fillId="8" borderId="10" applyNumberFormat="0" applyAlignment="0" applyProtection="0"/>
    <xf numFmtId="0" fontId="11" fillId="8" borderId="10" applyNumberFormat="0" applyAlignment="0" applyProtection="0"/>
    <xf numFmtId="0" fontId="11" fillId="8" borderId="10" applyNumberFormat="0" applyAlignment="0" applyProtection="0"/>
    <xf numFmtId="0" fontId="11" fillId="8" borderId="10" applyNumberFormat="0" applyAlignment="0" applyProtection="0"/>
    <xf numFmtId="0" fontId="11" fillId="8" borderId="10" applyNumberFormat="0" applyAlignment="0" applyProtection="0"/>
    <xf numFmtId="0" fontId="45" fillId="8" borderId="3" applyNumberFormat="0" applyAlignment="0" applyProtection="0"/>
    <xf numFmtId="0" fontId="12" fillId="8" borderId="3" applyNumberFormat="0" applyAlignment="0" applyProtection="0"/>
    <xf numFmtId="0" fontId="12" fillId="8" borderId="3" applyNumberFormat="0" applyAlignment="0" applyProtection="0"/>
    <xf numFmtId="0" fontId="12" fillId="8" borderId="3" applyNumberFormat="0" applyAlignment="0" applyProtection="0"/>
    <xf numFmtId="0" fontId="12" fillId="8" borderId="3" applyNumberFormat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4" fillId="0" borderId="5" applyNumberFormat="0" applyFill="0" applyAlignment="0" applyProtection="0"/>
    <xf numFmtId="0" fontId="4" fillId="0" borderId="5" applyNumberFormat="0" applyFill="0" applyAlignment="0" applyProtection="0"/>
    <xf numFmtId="0" fontId="4" fillId="0" borderId="5" applyNumberFormat="0" applyFill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6" fillId="0" borderId="7" applyNumberFormat="0" applyFill="0" applyAlignment="0" applyProtection="0"/>
    <xf numFmtId="0" fontId="6" fillId="0" borderId="7" applyNumberFormat="0" applyFill="0" applyAlignment="0" applyProtection="0"/>
    <xf numFmtId="0" fontId="6" fillId="0" borderId="7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9" fillId="0" borderId="0"/>
    <xf numFmtId="0" fontId="19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7" fillId="0" borderId="0"/>
    <xf numFmtId="0" fontId="46" fillId="0" borderId="0"/>
    <xf numFmtId="0" fontId="39" fillId="0" borderId="0"/>
    <xf numFmtId="0" fontId="39" fillId="0" borderId="0"/>
    <xf numFmtId="0" fontId="19" fillId="0" borderId="0"/>
    <xf numFmtId="0" fontId="3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3" fillId="0" borderId="8" applyNumberFormat="0" applyFill="0" applyAlignment="0" applyProtection="0"/>
    <xf numFmtId="0" fontId="48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7" fillId="0" borderId="11" applyNumberFormat="0" applyFill="0" applyAlignment="0" applyProtection="0"/>
    <xf numFmtId="0" fontId="14" fillId="21" borderId="4" applyNumberFormat="0" applyAlignment="0" applyProtection="0"/>
    <xf numFmtId="0" fontId="49" fillId="21" borderId="4" applyNumberFormat="0" applyAlignment="0" applyProtection="0"/>
    <xf numFmtId="0" fontId="14" fillId="21" borderId="4" applyNumberFormat="0" applyAlignment="0" applyProtection="0"/>
    <xf numFmtId="0" fontId="14" fillId="21" borderId="4" applyNumberFormat="0" applyAlignment="0" applyProtection="0"/>
    <xf numFmtId="0" fontId="14" fillId="21" borderId="4" applyNumberFormat="0" applyAlignment="0" applyProtection="0"/>
    <xf numFmtId="0" fontId="14" fillId="21" borderId="4" applyNumberFormat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26" borderId="0" applyNumberFormat="0" applyBorder="0" applyAlignment="0" applyProtection="0"/>
    <xf numFmtId="0" fontId="50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12" fillId="8" borderId="3" applyNumberFormat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47" fillId="0" borderId="0"/>
    <xf numFmtId="0" fontId="41" fillId="0" borderId="0"/>
    <xf numFmtId="0" fontId="28" fillId="0" borderId="0"/>
    <xf numFmtId="0" fontId="28" fillId="0" borderId="0"/>
    <xf numFmtId="0" fontId="28" fillId="0" borderId="0"/>
    <xf numFmtId="0" fontId="41" fillId="0" borderId="0"/>
    <xf numFmtId="0" fontId="4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8" fillId="0" borderId="0"/>
    <xf numFmtId="0" fontId="1" fillId="0" borderId="0"/>
    <xf numFmtId="0" fontId="1" fillId="0" borderId="0"/>
    <xf numFmtId="0" fontId="19" fillId="0" borderId="0"/>
    <xf numFmtId="0" fontId="28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7" fillId="0" borderId="11" applyNumberFormat="0" applyFill="0" applyAlignment="0" applyProtection="0"/>
    <xf numFmtId="0" fontId="51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8" fillId="27" borderId="9" applyNumberFormat="0" applyFont="0" applyAlignment="0" applyProtection="0"/>
    <xf numFmtId="0" fontId="41" fillId="27" borderId="9" applyNumberFormat="0" applyFont="0" applyAlignment="0" applyProtection="0"/>
    <xf numFmtId="0" fontId="41" fillId="27" borderId="9" applyNumberFormat="0" applyFont="0" applyAlignment="0" applyProtection="0"/>
    <xf numFmtId="0" fontId="41" fillId="27" borderId="9" applyNumberFormat="0" applyFont="0" applyAlignment="0" applyProtection="0"/>
    <xf numFmtId="0" fontId="2" fillId="27" borderId="9" applyNumberFormat="0" applyFont="0" applyAlignment="0" applyProtection="0"/>
    <xf numFmtId="0" fontId="11" fillId="8" borderId="10" applyNumberFormat="0" applyAlignment="0" applyProtection="0"/>
    <xf numFmtId="0" fontId="5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13" fillId="0" borderId="8" applyNumberFormat="0" applyFill="0" applyAlignment="0" applyProtection="0"/>
    <xf numFmtId="0" fontId="9" fillId="26" borderId="0" applyNumberFormat="0" applyBorder="0" applyAlignment="0" applyProtection="0"/>
    <xf numFmtId="0" fontId="23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84" fontId="28" fillId="0" borderId="0" applyFont="0" applyFill="0" applyBorder="0" applyAlignment="0" applyProtection="0"/>
    <xf numFmtId="18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8" fontId="28" fillId="0" borderId="0" applyFont="0" applyFill="0" applyBorder="0" applyAlignment="0" applyProtection="0"/>
    <xf numFmtId="187" fontId="28" fillId="0" borderId="0" applyFont="0" applyFill="0" applyBorder="0" applyAlignment="0" applyProtection="0"/>
    <xf numFmtId="0" fontId="55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0" fillId="0" borderId="0">
      <protection locked="0"/>
    </xf>
  </cellStyleXfs>
  <cellXfs count="72">
    <xf numFmtId="0" fontId="0" fillId="0" borderId="0" xfId="0"/>
    <xf numFmtId="0" fontId="56" fillId="0" borderId="0" xfId="364" applyFont="1" applyFill="1"/>
    <xf numFmtId="0" fontId="56" fillId="0" borderId="0" xfId="364" applyFont="1" applyFill="1" applyAlignment="1">
      <alignment horizontal="center"/>
    </xf>
    <xf numFmtId="164" fontId="56" fillId="0" borderId="0" xfId="364" applyNumberFormat="1" applyFont="1" applyFill="1"/>
    <xf numFmtId="0" fontId="56" fillId="0" borderId="0" xfId="364" applyFont="1" applyFill="1" applyAlignment="1">
      <alignment vertical="center"/>
    </xf>
    <xf numFmtId="0" fontId="56" fillId="0" borderId="0" xfId="364" applyFont="1" applyFill="1" applyAlignment="1">
      <alignment vertical="center" wrapText="1"/>
    </xf>
    <xf numFmtId="0" fontId="58" fillId="0" borderId="12" xfId="364" applyFont="1" applyFill="1" applyBorder="1" applyAlignment="1">
      <alignment horizontal="center" vertical="center"/>
    </xf>
    <xf numFmtId="0" fontId="56" fillId="0" borderId="0" xfId="364" applyFont="1" applyFill="1" applyAlignment="1"/>
    <xf numFmtId="0" fontId="58" fillId="0" borderId="0" xfId="364" applyFont="1" applyFill="1" applyAlignment="1"/>
    <xf numFmtId="166" fontId="58" fillId="0" borderId="0" xfId="364" applyNumberFormat="1" applyFont="1" applyFill="1" applyAlignment="1"/>
    <xf numFmtId="0" fontId="61" fillId="28" borderId="12" xfId="364" applyNumberFormat="1" applyFont="1" applyFill="1" applyBorder="1" applyAlignment="1">
      <alignment horizontal="center" vertical="center" wrapText="1"/>
    </xf>
    <xf numFmtId="166" fontId="60" fillId="28" borderId="12" xfId="364" applyNumberFormat="1" applyFont="1" applyFill="1" applyBorder="1" applyAlignment="1">
      <alignment horizontal="right" vertical="center"/>
    </xf>
    <xf numFmtId="0" fontId="57" fillId="0" borderId="0" xfId="364" applyFont="1" applyFill="1" applyAlignment="1">
      <alignment vertical="top" wrapText="1"/>
    </xf>
    <xf numFmtId="0" fontId="59" fillId="0" borderId="18" xfId="364" applyFont="1" applyFill="1" applyBorder="1" applyAlignment="1">
      <alignment horizontal="center" vertical="center" wrapText="1"/>
    </xf>
    <xf numFmtId="0" fontId="56" fillId="0" borderId="18" xfId="364" applyFont="1" applyFill="1" applyBorder="1" applyAlignment="1">
      <alignment vertical="center" wrapText="1"/>
    </xf>
    <xf numFmtId="0" fontId="62" fillId="28" borderId="18" xfId="364" applyFont="1" applyFill="1" applyBorder="1" applyAlignment="1">
      <alignment horizontal="center" vertical="center" wrapText="1"/>
    </xf>
    <xf numFmtId="166" fontId="61" fillId="28" borderId="18" xfId="364" applyNumberFormat="1" applyFont="1" applyFill="1" applyBorder="1" applyAlignment="1">
      <alignment horizontal="right" vertical="center" wrapText="1"/>
    </xf>
    <xf numFmtId="0" fontId="59" fillId="0" borderId="19" xfId="364" applyFont="1" applyFill="1" applyBorder="1" applyAlignment="1">
      <alignment horizontal="center" vertical="center" wrapText="1"/>
    </xf>
    <xf numFmtId="0" fontId="56" fillId="0" borderId="19" xfId="364" applyFont="1" applyFill="1" applyBorder="1" applyAlignment="1">
      <alignment vertical="center" wrapText="1"/>
    </xf>
    <xf numFmtId="0" fontId="62" fillId="28" borderId="19" xfId="364" applyFont="1" applyFill="1" applyBorder="1" applyAlignment="1">
      <alignment horizontal="center" vertical="center" wrapText="1"/>
    </xf>
    <xf numFmtId="166" fontId="61" fillId="28" borderId="19" xfId="364" applyNumberFormat="1" applyFont="1" applyFill="1" applyBorder="1" applyAlignment="1">
      <alignment horizontal="right" vertical="center" wrapText="1"/>
    </xf>
    <xf numFmtId="0" fontId="56" fillId="0" borderId="19" xfId="364" applyFont="1" applyFill="1" applyBorder="1" applyAlignment="1">
      <alignment horizontal="left" vertical="center" wrapText="1"/>
    </xf>
    <xf numFmtId="0" fontId="59" fillId="0" borderId="20" xfId="364" applyFont="1" applyFill="1" applyBorder="1" applyAlignment="1">
      <alignment horizontal="center" vertical="center" wrapText="1"/>
    </xf>
    <xf numFmtId="0" fontId="56" fillId="0" borderId="20" xfId="364" applyFont="1" applyFill="1" applyBorder="1" applyAlignment="1">
      <alignment vertical="center" wrapText="1"/>
    </xf>
    <xf numFmtId="0" fontId="62" fillId="28" borderId="20" xfId="364" applyFont="1" applyFill="1" applyBorder="1" applyAlignment="1">
      <alignment horizontal="center" vertical="center" wrapText="1"/>
    </xf>
    <xf numFmtId="166" fontId="61" fillId="28" borderId="20" xfId="364" applyNumberFormat="1" applyFont="1" applyFill="1" applyBorder="1" applyAlignment="1">
      <alignment horizontal="right" vertical="center" wrapText="1"/>
    </xf>
    <xf numFmtId="2" fontId="58" fillId="0" borderId="21" xfId="364" applyNumberFormat="1" applyFont="1" applyFill="1" applyBorder="1" applyAlignment="1">
      <alignment horizontal="center" vertical="center" wrapText="1"/>
    </xf>
    <xf numFmtId="2" fontId="58" fillId="0" borderId="22" xfId="364" applyNumberFormat="1" applyFont="1" applyFill="1" applyBorder="1" applyAlignment="1">
      <alignment horizontal="center" vertical="center" wrapText="1"/>
    </xf>
    <xf numFmtId="166" fontId="56" fillId="0" borderId="23" xfId="364" applyNumberFormat="1" applyFont="1" applyFill="1" applyBorder="1" applyAlignment="1">
      <alignment horizontal="center" vertical="center" wrapText="1"/>
    </xf>
    <xf numFmtId="3" fontId="56" fillId="0" borderId="24" xfId="364" applyNumberFormat="1" applyFont="1" applyFill="1" applyBorder="1" applyAlignment="1">
      <alignment horizontal="center" vertical="center" wrapText="1"/>
    </xf>
    <xf numFmtId="166" fontId="56" fillId="0" borderId="25" xfId="364" applyNumberFormat="1" applyFont="1" applyFill="1" applyBorder="1" applyAlignment="1">
      <alignment horizontal="center" vertical="center" wrapText="1"/>
    </xf>
    <xf numFmtId="3" fontId="56" fillId="0" borderId="26" xfId="364" applyNumberFormat="1" applyFont="1" applyFill="1" applyBorder="1" applyAlignment="1">
      <alignment horizontal="center" vertical="center" wrapText="1"/>
    </xf>
    <xf numFmtId="166" fontId="56" fillId="0" borderId="27" xfId="364" applyNumberFormat="1" applyFont="1" applyFill="1" applyBorder="1" applyAlignment="1">
      <alignment horizontal="center" vertical="center" wrapText="1"/>
    </xf>
    <xf numFmtId="3" fontId="56" fillId="0" borderId="28" xfId="364" applyNumberFormat="1" applyFont="1" applyFill="1" applyBorder="1" applyAlignment="1">
      <alignment horizontal="center" vertical="center" wrapText="1"/>
    </xf>
    <xf numFmtId="166" fontId="58" fillId="0" borderId="21" xfId="364" applyNumberFormat="1" applyFont="1" applyFill="1" applyBorder="1" applyAlignment="1">
      <alignment horizontal="center" vertical="center"/>
    </xf>
    <xf numFmtId="3" fontId="58" fillId="0" borderId="22" xfId="364" applyNumberFormat="1" applyFont="1" applyFill="1" applyBorder="1" applyAlignment="1">
      <alignment horizontal="center" vertical="center"/>
    </xf>
    <xf numFmtId="0" fontId="58" fillId="0" borderId="0" xfId="364" applyFont="1" applyFill="1" applyAlignment="1">
      <alignment horizontal="left"/>
    </xf>
    <xf numFmtId="167" fontId="56" fillId="0" borderId="23" xfId="364" applyNumberFormat="1" applyFont="1" applyFill="1" applyBorder="1" applyAlignment="1">
      <alignment horizontal="center" vertical="center" wrapText="1"/>
    </xf>
    <xf numFmtId="167" fontId="56" fillId="0" borderId="25" xfId="364" applyNumberFormat="1" applyFont="1" applyFill="1" applyBorder="1" applyAlignment="1">
      <alignment horizontal="center" vertical="center" wrapText="1"/>
    </xf>
    <xf numFmtId="167" fontId="56" fillId="0" borderId="27" xfId="364" applyNumberFormat="1" applyFont="1" applyFill="1" applyBorder="1" applyAlignment="1">
      <alignment horizontal="center" vertical="center" wrapText="1"/>
    </xf>
    <xf numFmtId="186" fontId="58" fillId="0" borderId="21" xfId="364" applyNumberFormat="1" applyFont="1" applyFill="1" applyBorder="1" applyAlignment="1">
      <alignment horizontal="center" vertical="center"/>
    </xf>
    <xf numFmtId="0" fontId="63" fillId="28" borderId="12" xfId="364" applyNumberFormat="1" applyFont="1" applyFill="1" applyBorder="1" applyAlignment="1">
      <alignment horizontal="center" vertical="center" wrapText="1"/>
    </xf>
    <xf numFmtId="3" fontId="56" fillId="0" borderId="29" xfId="364" applyNumberFormat="1" applyFont="1" applyFill="1" applyBorder="1" applyAlignment="1">
      <alignment horizontal="center" vertical="center" wrapText="1"/>
    </xf>
    <xf numFmtId="3" fontId="56" fillId="0" borderId="30" xfId="364" applyNumberFormat="1" applyFont="1" applyFill="1" applyBorder="1" applyAlignment="1">
      <alignment horizontal="center" vertical="center" wrapText="1"/>
    </xf>
    <xf numFmtId="3" fontId="56" fillId="0" borderId="31" xfId="364" applyNumberFormat="1" applyFont="1" applyFill="1" applyBorder="1" applyAlignment="1">
      <alignment horizontal="center" vertical="center" wrapText="1"/>
    </xf>
    <xf numFmtId="49" fontId="56" fillId="0" borderId="18" xfId="364" applyNumberFormat="1" applyFont="1" applyFill="1" applyBorder="1" applyAlignment="1">
      <alignment horizontal="center" vertical="center" wrapText="1"/>
    </xf>
    <xf numFmtId="49" fontId="56" fillId="0" borderId="19" xfId="364" applyNumberFormat="1" applyFont="1" applyFill="1" applyBorder="1" applyAlignment="1">
      <alignment horizontal="center" vertical="center" wrapText="1"/>
    </xf>
    <xf numFmtId="49" fontId="56" fillId="0" borderId="36" xfId="364" applyNumberFormat="1" applyFont="1" applyFill="1" applyBorder="1" applyAlignment="1">
      <alignment horizontal="center" vertical="center" wrapText="1"/>
    </xf>
    <xf numFmtId="49" fontId="56" fillId="0" borderId="37" xfId="364" applyNumberFormat="1" applyFont="1" applyFill="1" applyBorder="1" applyAlignment="1">
      <alignment horizontal="center" vertical="center" wrapText="1"/>
    </xf>
    <xf numFmtId="49" fontId="65" fillId="0" borderId="37" xfId="364" applyNumberFormat="1" applyFont="1" applyFill="1" applyBorder="1" applyAlignment="1">
      <alignment horizontal="center" vertical="center" wrapText="1"/>
    </xf>
    <xf numFmtId="49" fontId="56" fillId="0" borderId="20" xfId="364" applyNumberFormat="1" applyFont="1" applyFill="1" applyBorder="1" applyAlignment="1">
      <alignment horizontal="center" vertical="center" wrapText="1"/>
    </xf>
    <xf numFmtId="49" fontId="56" fillId="0" borderId="38" xfId="364" applyNumberFormat="1" applyFont="1" applyFill="1" applyBorder="1" applyAlignment="1">
      <alignment horizontal="center" vertical="center" wrapText="1"/>
    </xf>
    <xf numFmtId="49" fontId="56" fillId="0" borderId="30" xfId="364" applyNumberFormat="1" applyFont="1" applyFill="1" applyBorder="1" applyAlignment="1">
      <alignment horizontal="left" vertical="center" wrapText="1"/>
    </xf>
    <xf numFmtId="49" fontId="56" fillId="0" borderId="29" xfId="364" applyNumberFormat="1" applyFont="1" applyFill="1" applyBorder="1" applyAlignment="1">
      <alignment horizontal="left" vertical="center" wrapText="1"/>
    </xf>
    <xf numFmtId="49" fontId="65" fillId="0" borderId="30" xfId="364" applyNumberFormat="1" applyFont="1" applyFill="1" applyBorder="1" applyAlignment="1">
      <alignment horizontal="left" vertical="center" wrapText="1"/>
    </xf>
    <xf numFmtId="49" fontId="56" fillId="0" borderId="31" xfId="364" applyNumberFormat="1" applyFont="1" applyFill="1" applyBorder="1" applyAlignment="1">
      <alignment horizontal="left" vertical="center" wrapText="1"/>
    </xf>
    <xf numFmtId="2" fontId="58" fillId="28" borderId="16" xfId="364" applyNumberFormat="1" applyFont="1" applyFill="1" applyBorder="1" applyAlignment="1">
      <alignment horizontal="center" vertical="center" wrapText="1"/>
    </xf>
    <xf numFmtId="2" fontId="58" fillId="28" borderId="17" xfId="364" applyNumberFormat="1" applyFont="1" applyFill="1" applyBorder="1" applyAlignment="1">
      <alignment horizontal="center" vertical="center" wrapText="1"/>
    </xf>
    <xf numFmtId="2" fontId="58" fillId="28" borderId="13" xfId="364" applyNumberFormat="1" applyFont="1" applyFill="1" applyBorder="1" applyAlignment="1">
      <alignment horizontal="center" vertical="center" wrapText="1"/>
    </xf>
    <xf numFmtId="2" fontId="58" fillId="0" borderId="16" xfId="364" applyNumberFormat="1" applyFont="1" applyFill="1" applyBorder="1" applyAlignment="1">
      <alignment horizontal="center" vertical="center" wrapText="1"/>
    </xf>
    <xf numFmtId="2" fontId="58" fillId="0" borderId="13" xfId="364" applyNumberFormat="1" applyFont="1" applyFill="1" applyBorder="1" applyAlignment="1">
      <alignment horizontal="center" vertical="center" wrapText="1"/>
    </xf>
    <xf numFmtId="2" fontId="58" fillId="0" borderId="15" xfId="364" applyNumberFormat="1" applyFont="1" applyFill="1" applyBorder="1" applyAlignment="1">
      <alignment horizontal="center" vertical="center" wrapText="1"/>
    </xf>
    <xf numFmtId="2" fontId="58" fillId="0" borderId="14" xfId="364" applyNumberFormat="1" applyFont="1" applyFill="1" applyBorder="1" applyAlignment="1">
      <alignment horizontal="center" vertical="center" wrapText="1"/>
    </xf>
    <xf numFmtId="0" fontId="58" fillId="0" borderId="12" xfId="364" applyFont="1" applyFill="1" applyBorder="1" applyAlignment="1">
      <alignment horizontal="center" vertical="center" wrapText="1"/>
    </xf>
    <xf numFmtId="2" fontId="58" fillId="0" borderId="12" xfId="364" applyNumberFormat="1" applyFont="1" applyFill="1" applyBorder="1" applyAlignment="1">
      <alignment horizontal="center" vertical="center" wrapText="1"/>
    </xf>
    <xf numFmtId="0" fontId="57" fillId="0" borderId="0" xfId="364" applyFont="1" applyFill="1" applyAlignment="1">
      <alignment horizontal="center" vertical="top" wrapText="1"/>
    </xf>
    <xf numFmtId="2" fontId="58" fillId="0" borderId="32" xfId="364" applyNumberFormat="1" applyFont="1" applyFill="1" applyBorder="1" applyAlignment="1">
      <alignment horizontal="center" vertical="center" wrapText="1"/>
    </xf>
    <xf numFmtId="2" fontId="58" fillId="0" borderId="33" xfId="364" applyNumberFormat="1" applyFont="1" applyFill="1" applyBorder="1" applyAlignment="1">
      <alignment horizontal="center" vertical="center" wrapText="1"/>
    </xf>
    <xf numFmtId="2" fontId="58" fillId="0" borderId="34" xfId="364" applyNumberFormat="1" applyFont="1" applyFill="1" applyBorder="1" applyAlignment="1">
      <alignment horizontal="center" vertical="center" wrapText="1"/>
    </xf>
    <xf numFmtId="2" fontId="58" fillId="0" borderId="35" xfId="364" applyNumberFormat="1" applyFont="1" applyFill="1" applyBorder="1" applyAlignment="1">
      <alignment horizontal="center" vertical="center" wrapText="1"/>
    </xf>
    <xf numFmtId="3" fontId="58" fillId="0" borderId="16" xfId="364" applyNumberFormat="1" applyFont="1" applyFill="1" applyBorder="1" applyAlignment="1">
      <alignment horizontal="center" vertical="center"/>
    </xf>
    <xf numFmtId="3" fontId="58" fillId="0" borderId="13" xfId="364" applyNumberFormat="1" applyFont="1" applyFill="1" applyBorder="1" applyAlignment="1">
      <alignment horizontal="center" vertical="center"/>
    </xf>
  </cellXfs>
  <cellStyles count="485">
    <cellStyle name="?’ЋѓЋ‚›‰" xfId="1"/>
    <cellStyle name="_Data" xfId="2"/>
    <cellStyle name="_Derg0103_pooblasti2" xfId="3"/>
    <cellStyle name="_Derg0103_poray" xfId="4"/>
    <cellStyle name="_PERSONAL" xfId="5"/>
    <cellStyle name="_PERSONAL_DOH2002" xfId="6"/>
    <cellStyle name="_Veresen_derg" xfId="7"/>
    <cellStyle name="_Veresen_derg_Derg0103_pooblasti" xfId="8"/>
    <cellStyle name="_Вик01102002 держ" xfId="9"/>
    <cellStyle name="_Вик01102002 держ_Derg0103_pooblasti" xfId="10"/>
    <cellStyle name="_Книга1" xfId="11"/>
    <cellStyle name="_Книга1_Derg0103_pooblasti" xfId="12"/>
    <cellStyle name="_Паспорт_область" xfId="13"/>
    <cellStyle name="_Паспорт_область 06.12" xfId="14"/>
    <cellStyle name="_ПНП" xfId="15"/>
    <cellStyle name="_ПНП_Derg0103_pooblasti" xfId="16"/>
    <cellStyle name="_Прогноз ДМ по районах" xfId="17"/>
    <cellStyle name="_Прогноз ДМ по районах_Derg0103_pooblasti" xfId="18"/>
    <cellStyle name="”?ЌЂЌ‘Ћ‚›‰" xfId="19"/>
    <cellStyle name="”?Љ‘?ђЋ‚ЂЌЌ›‰" xfId="20"/>
    <cellStyle name="”€ЌЂЌ‘Ћ‚›‰" xfId="21"/>
    <cellStyle name="”€Љ‘€ђЋ‚ЂЌЌ›‰" xfId="22"/>
    <cellStyle name="”ЌЂЌ‘Ћ‚›‰" xfId="23"/>
    <cellStyle name="”Љ‘ђЋ‚ЂЌЌ›‰" xfId="24"/>
    <cellStyle name="„…Ќ…†Ќ›‰" xfId="25"/>
    <cellStyle name="€’ЋѓЋ‚›‰" xfId="26"/>
    <cellStyle name="‡ЂѓЋ‹Ћ‚ЋЉ1" xfId="27"/>
    <cellStyle name="‡ЂѓЋ‹Ћ‚ЋЉ2" xfId="28"/>
    <cellStyle name="’ЋѓЋ‚›‰" xfId="29"/>
    <cellStyle name="" xfId="30"/>
    <cellStyle name="" xfId="31"/>
    <cellStyle name="_grafiky diagramy10" xfId="32"/>
    <cellStyle name="_grafiky diagramy10" xfId="33"/>
    <cellStyle name="_grafiky diagramy10_iндекси податкоспроможн" xfId="34"/>
    <cellStyle name="_grafiky diagramy10_iндекси податкоспроможн" xfId="35"/>
    <cellStyle name="_осн табл. М П" xfId="36"/>
    <cellStyle name="_осн табл. М П" xfId="37"/>
    <cellStyle name="_осн табл. М П_iндекси податкоспроможн" xfId="38"/>
    <cellStyle name="_осн табл. М П_iндекси податкоспроможн" xfId="39"/>
    <cellStyle name="_осн табл. на 01.01.2017" xfId="40"/>
    <cellStyle name="_осн табл. на 01.01.2017" xfId="41"/>
    <cellStyle name="_осн табл. на 01.01.2017_iндекси податкоспроможн" xfId="42"/>
    <cellStyle name="_осн табл. на 01.01.2017_iндекси податкоспроможн" xfId="43"/>
    <cellStyle name="_осн табл. на 01.11.2016" xfId="44"/>
    <cellStyle name="_осн табл. на 01.11.2016" xfId="45"/>
    <cellStyle name="_осн табл. на 01.11.2016_iндекси податкоспроможн" xfId="46"/>
    <cellStyle name="_осн табл. на 01.11.2016_iндекси податкоспроможн" xfId="47"/>
    <cellStyle name="" xfId="48"/>
    <cellStyle name="" xfId="49"/>
    <cellStyle name="_grafiky diagramy10" xfId="50"/>
    <cellStyle name="_grafiky diagramy10" xfId="51"/>
    <cellStyle name="_grafiky diagramy10_iндекси податкоспроможн" xfId="52"/>
    <cellStyle name="_grafiky diagramy10_iндекси податкоспроможн" xfId="53"/>
    <cellStyle name="_осн табл. М П" xfId="54"/>
    <cellStyle name="_осн табл. М П" xfId="55"/>
    <cellStyle name="_осн табл. М П_iндекси податкоспроможн" xfId="56"/>
    <cellStyle name="_осн табл. М П_iндекси податкоспроможн" xfId="57"/>
    <cellStyle name="_осн табл. на 01.01.2017" xfId="58"/>
    <cellStyle name="_осн табл. на 01.01.2017" xfId="59"/>
    <cellStyle name="_осн табл. на 01.01.2017_iндекси податкоспроможн" xfId="60"/>
    <cellStyle name="_осн табл. на 01.01.2017_iндекси податкоспроможн" xfId="61"/>
    <cellStyle name="_осн табл. на 01.11.2016" xfId="62"/>
    <cellStyle name="_осн табл. на 01.11.2016" xfId="63"/>
    <cellStyle name="_осн табл. на 01.11.2016_iндекси податкоспроможн" xfId="64"/>
    <cellStyle name="_осн табл. на 01.11.2016_iндекси податкоспроможн" xfId="65"/>
    <cellStyle name="" xfId="66"/>
    <cellStyle name="1" xfId="67"/>
    <cellStyle name="2" xfId="68"/>
    <cellStyle name="20% - Accent1" xfId="69"/>
    <cellStyle name="20% - Accent1 2" xfId="70"/>
    <cellStyle name="20% - Accent2" xfId="71"/>
    <cellStyle name="20% - Accent2 2" xfId="72"/>
    <cellStyle name="20% - Accent3" xfId="73"/>
    <cellStyle name="20% - Accent3 2" xfId="74"/>
    <cellStyle name="20% - Accent4" xfId="75"/>
    <cellStyle name="20% - Accent4 2" xfId="76"/>
    <cellStyle name="20% - Accent5" xfId="77"/>
    <cellStyle name="20% - Accent5 2" xfId="78"/>
    <cellStyle name="20% - Accent6" xfId="79"/>
    <cellStyle name="20% - Accent6 2" xfId="80"/>
    <cellStyle name="20% - Акцент1" xfId="81"/>
    <cellStyle name="20% - Акцент1 2" xfId="82"/>
    <cellStyle name="20% - Акцент1 3" xfId="83"/>
    <cellStyle name="20% - Акцент1 4" xfId="84"/>
    <cellStyle name="20% - Акцент1_materialy" xfId="85"/>
    <cellStyle name="20% - Акцент2" xfId="86"/>
    <cellStyle name="20% - Акцент2 2" xfId="87"/>
    <cellStyle name="20% - Акцент2 3" xfId="88"/>
    <cellStyle name="20% - Акцент2 4" xfId="89"/>
    <cellStyle name="20% - Акцент2_materialy" xfId="90"/>
    <cellStyle name="20% - Акцент3" xfId="91"/>
    <cellStyle name="20% - Акцент3 2" xfId="92"/>
    <cellStyle name="20% - Акцент3 3" xfId="93"/>
    <cellStyle name="20% - Акцент3 4" xfId="94"/>
    <cellStyle name="20% - Акцент3_materialy" xfId="95"/>
    <cellStyle name="20% - Акцент4" xfId="96"/>
    <cellStyle name="20% - Акцент4 2" xfId="97"/>
    <cellStyle name="20% - Акцент4 3" xfId="98"/>
    <cellStyle name="20% - Акцент4 4" xfId="99"/>
    <cellStyle name="20% - Акцент4_materialy" xfId="100"/>
    <cellStyle name="20% - Акцент5" xfId="101"/>
    <cellStyle name="20% - Акцент5 2" xfId="102"/>
    <cellStyle name="20% - Акцент5 3" xfId="103"/>
    <cellStyle name="20% - Акцент5 4" xfId="104"/>
    <cellStyle name="20% - Акцент5_на колег" xfId="105"/>
    <cellStyle name="20% - Акцент6" xfId="106"/>
    <cellStyle name="20% - Акцент6 2" xfId="107"/>
    <cellStyle name="20% - Акцент6 3" xfId="108"/>
    <cellStyle name="20% - Акцент6 4" xfId="109"/>
    <cellStyle name="20% - Акцент6_на колег" xfId="110"/>
    <cellStyle name="20% – Акцентування1" xfId="111" builtinId="30" customBuiltin="1"/>
    <cellStyle name="20% – Акцентування2" xfId="112" builtinId="34" customBuiltin="1"/>
    <cellStyle name="20% – Акцентування3" xfId="113" builtinId="38" customBuiltin="1"/>
    <cellStyle name="20% – Акцентування4" xfId="114" builtinId="42" customBuiltin="1"/>
    <cellStyle name="20% – Акцентування5" xfId="115" builtinId="46" customBuiltin="1"/>
    <cellStyle name="20% – Акцентування6" xfId="116" builtinId="50" customBuiltin="1"/>
    <cellStyle name="40% - Accent1" xfId="117"/>
    <cellStyle name="40% - Accent1 2" xfId="118"/>
    <cellStyle name="40% - Accent2" xfId="119"/>
    <cellStyle name="40% - Accent2 2" xfId="120"/>
    <cellStyle name="40% - Accent3" xfId="121"/>
    <cellStyle name="40% - Accent3 2" xfId="122"/>
    <cellStyle name="40% - Accent4" xfId="123"/>
    <cellStyle name="40% - Accent4 2" xfId="124"/>
    <cellStyle name="40% - Accent5" xfId="125"/>
    <cellStyle name="40% - Accent5 2" xfId="126"/>
    <cellStyle name="40% - Accent6" xfId="127"/>
    <cellStyle name="40% - Accent6 2" xfId="128"/>
    <cellStyle name="40% - Акцент1" xfId="129"/>
    <cellStyle name="40% - Акцент1 2" xfId="130"/>
    <cellStyle name="40% - Акцент1 3" xfId="131"/>
    <cellStyle name="40% - Акцент1 4" xfId="132"/>
    <cellStyle name="40% - Акцент1_materialy" xfId="133"/>
    <cellStyle name="40% - Акцент2" xfId="134"/>
    <cellStyle name="40% - Акцент2 2" xfId="135"/>
    <cellStyle name="40% - Акцент2 3" xfId="136"/>
    <cellStyle name="40% - Акцент2 4" xfId="137"/>
    <cellStyle name="40% - Акцент2_materialy" xfId="138"/>
    <cellStyle name="40% - Акцент3" xfId="139"/>
    <cellStyle name="40% - Акцент3 2" xfId="140"/>
    <cellStyle name="40% - Акцент3 3" xfId="141"/>
    <cellStyle name="40% - Акцент3 4" xfId="142"/>
    <cellStyle name="40% - Акцент3_materialy" xfId="143"/>
    <cellStyle name="40% - Акцент4" xfId="144"/>
    <cellStyle name="40% - Акцент4 2" xfId="145"/>
    <cellStyle name="40% - Акцент4 3" xfId="146"/>
    <cellStyle name="40% - Акцент4 4" xfId="147"/>
    <cellStyle name="40% - Акцент4_materialy" xfId="148"/>
    <cellStyle name="40% - Акцент5" xfId="149"/>
    <cellStyle name="40% - Акцент5 2" xfId="150"/>
    <cellStyle name="40% - Акцент5 3" xfId="151"/>
    <cellStyle name="40% - Акцент5 4" xfId="152"/>
    <cellStyle name="40% - Акцент5_на колег" xfId="153"/>
    <cellStyle name="40% - Акцент6" xfId="154"/>
    <cellStyle name="40% - Акцент6 2" xfId="155"/>
    <cellStyle name="40% - Акцент6 3" xfId="156"/>
    <cellStyle name="40% - Акцент6 4" xfId="157"/>
    <cellStyle name="40% - Акцент6_materialy" xfId="158"/>
    <cellStyle name="40% – Акцентування1" xfId="159" builtinId="31" customBuiltin="1"/>
    <cellStyle name="40% – Акцентування2" xfId="160" builtinId="35" customBuiltin="1"/>
    <cellStyle name="40% – Акцентування3" xfId="161" builtinId="39" customBuiltin="1"/>
    <cellStyle name="40% – Акцентування4" xfId="162" builtinId="43" customBuiltin="1"/>
    <cellStyle name="40% – Акцентування5" xfId="163" builtinId="47" customBuiltin="1"/>
    <cellStyle name="40% – Акцентування6" xfId="164" builtinId="51" customBuiltin="1"/>
    <cellStyle name="60% - Accent1" xfId="165"/>
    <cellStyle name="60% - Accent2" xfId="166"/>
    <cellStyle name="60% - Accent3" xfId="167"/>
    <cellStyle name="60% - Accent4" xfId="168"/>
    <cellStyle name="60% - Accent5" xfId="169"/>
    <cellStyle name="60% - Accent6" xfId="170"/>
    <cellStyle name="60% - Акцент1" xfId="171"/>
    <cellStyle name="60% - Акцент1 2" xfId="172"/>
    <cellStyle name="60% - Акцент1 3" xfId="173"/>
    <cellStyle name="60% - Акцент1 4" xfId="174"/>
    <cellStyle name="60% - Акцент1_materialy" xfId="175"/>
    <cellStyle name="60% - Акцент2" xfId="176"/>
    <cellStyle name="60% - Акцент2 2" xfId="177"/>
    <cellStyle name="60% - Акцент2 3" xfId="178"/>
    <cellStyle name="60% - Акцент2 4" xfId="179"/>
    <cellStyle name="60% - Акцент2_materialy" xfId="180"/>
    <cellStyle name="60% - Акцент3" xfId="181"/>
    <cellStyle name="60% - Акцент3 2" xfId="182"/>
    <cellStyle name="60% - Акцент3 3" xfId="183"/>
    <cellStyle name="60% - Акцент3 4" xfId="184"/>
    <cellStyle name="60% - Акцент3_materialy" xfId="185"/>
    <cellStyle name="60% - Акцент4" xfId="186"/>
    <cellStyle name="60% - Акцент4 2" xfId="187"/>
    <cellStyle name="60% - Акцент4 3" xfId="188"/>
    <cellStyle name="60% - Акцент4 4" xfId="189"/>
    <cellStyle name="60% - Акцент4_materialy" xfId="190"/>
    <cellStyle name="60% - Акцент5" xfId="191"/>
    <cellStyle name="60% - Акцент5 2" xfId="192"/>
    <cellStyle name="60% - Акцент5 3" xfId="193"/>
    <cellStyle name="60% - Акцент5 4" xfId="194"/>
    <cellStyle name="60% - Акцент5_на колег" xfId="195"/>
    <cellStyle name="60% - Акцент6" xfId="196"/>
    <cellStyle name="60% - Акцент6 2" xfId="197"/>
    <cellStyle name="60% - Акцент6 3" xfId="198"/>
    <cellStyle name="60% - Акцент6 4" xfId="199"/>
    <cellStyle name="60% - Акцент6_materialy" xfId="200"/>
    <cellStyle name="60% – Акцентування1" xfId="201" builtinId="32" customBuiltin="1"/>
    <cellStyle name="60% – Акцентування2" xfId="202" builtinId="36" customBuiltin="1"/>
    <cellStyle name="60% – Акцентування3" xfId="203" builtinId="40" customBuiltin="1"/>
    <cellStyle name="60% – Акцентування4" xfId="204" builtinId="44" customBuiltin="1"/>
    <cellStyle name="60% – Акцентування5" xfId="205" builtinId="48" customBuiltin="1"/>
    <cellStyle name="60% – Акцентування6" xfId="206" builtinId="52" customBuiltin="1"/>
    <cellStyle name="Aaia?iue [0]_laroux" xfId="207"/>
    <cellStyle name="Aaia?iue_laroux" xfId="208"/>
    <cellStyle name="Accent1" xfId="209"/>
    <cellStyle name="Accent2" xfId="210"/>
    <cellStyle name="Accent3" xfId="211"/>
    <cellStyle name="Accent4" xfId="212"/>
    <cellStyle name="Accent5" xfId="213"/>
    <cellStyle name="Accent6" xfId="214"/>
    <cellStyle name="Bad" xfId="215"/>
    <cellStyle name="Border" xfId="216"/>
    <cellStyle name="C?O" xfId="217"/>
    <cellStyle name="Calculation" xfId="218"/>
    <cellStyle name="Cena$" xfId="219"/>
    <cellStyle name="CenaZ?" xfId="220"/>
    <cellStyle name="Ceny$" xfId="221"/>
    <cellStyle name="CenyZ?" xfId="222"/>
    <cellStyle name="Check Cell" xfId="223"/>
    <cellStyle name="Comma [0]_1996-1997-план 10 місяців" xfId="224"/>
    <cellStyle name="Comma_1996-1997-план 10 місяців" xfId="225"/>
    <cellStyle name="Currency [0]_1996-1997-план 10 місяців" xfId="226"/>
    <cellStyle name="Currency_1996-1997-план 10 місяців" xfId="227"/>
    <cellStyle name="Data" xfId="228"/>
    <cellStyle name="Dezimal [0]_laroux" xfId="229"/>
    <cellStyle name="Dezimal_laroux" xfId="230"/>
    <cellStyle name="Dziesietny [0]_Arkusz1" xfId="231"/>
    <cellStyle name="Dziesietny_Arkusz1" xfId="232"/>
    <cellStyle name="Explanatory Text" xfId="233"/>
    <cellStyle name="Followed Hyperlink" xfId="234"/>
    <cellStyle name="Good" xfId="235"/>
    <cellStyle name="Grey" xfId="236"/>
    <cellStyle name="Heading 1" xfId="237"/>
    <cellStyle name="Heading 2" xfId="238"/>
    <cellStyle name="Heading 3" xfId="239"/>
    <cellStyle name="Heading 4" xfId="240"/>
    <cellStyle name="Headline I" xfId="241"/>
    <cellStyle name="Headline II" xfId="242"/>
    <cellStyle name="Headline III" xfId="243"/>
    <cellStyle name="Hyperlink" xfId="244"/>
    <cellStyle name="Iau?iue_laroux" xfId="245"/>
    <cellStyle name="Input" xfId="246"/>
    <cellStyle name="Input [yellow]" xfId="247"/>
    <cellStyle name="Linked Cell" xfId="248"/>
    <cellStyle name="Marza" xfId="249"/>
    <cellStyle name="Marza%" xfId="250"/>
    <cellStyle name="Marza_Data" xfId="251"/>
    <cellStyle name="Milliers [0]_laroux" xfId="252"/>
    <cellStyle name="Milliers_laroux" xfId="253"/>
    <cellStyle name="Nazwa" xfId="254"/>
    <cellStyle name="Neutral" xfId="255"/>
    <cellStyle name="Normal - Style1" xfId="256"/>
    <cellStyle name="Normal 2" xfId="257"/>
    <cellStyle name="Normal_1996-1997-план 10 місяців" xfId="258"/>
    <cellStyle name="normalni_laroux" xfId="259"/>
    <cellStyle name="Normalny_A-FOUR TECH" xfId="260"/>
    <cellStyle name="normбlnм_laroux" xfId="261"/>
    <cellStyle name="Note" xfId="262"/>
    <cellStyle name="Oeiainiaue [0]_laroux" xfId="263"/>
    <cellStyle name="Oeiainiaue_laroux" xfId="264"/>
    <cellStyle name="Output" xfId="265"/>
    <cellStyle name="Percent [2]" xfId="266"/>
    <cellStyle name="Title" xfId="267"/>
    <cellStyle name="Total" xfId="268"/>
    <cellStyle name="TrOds" xfId="269"/>
    <cellStyle name="Tytul" xfId="270"/>
    <cellStyle name="Walutowy [0]_Arkusz1" xfId="271"/>
    <cellStyle name="Walutowy_Arkusz1" xfId="272"/>
    <cellStyle name="Warning Text" xfId="273"/>
    <cellStyle name="Акцент1" xfId="274"/>
    <cellStyle name="Акцент1 2" xfId="275"/>
    <cellStyle name="Акцент1 3" xfId="276"/>
    <cellStyle name="Акцент1 4" xfId="277"/>
    <cellStyle name="Акцент1_materialy" xfId="278"/>
    <cellStyle name="Акцент2" xfId="279"/>
    <cellStyle name="Акцент2 2" xfId="280"/>
    <cellStyle name="Акцент2 3" xfId="281"/>
    <cellStyle name="Акцент2 4" xfId="282"/>
    <cellStyle name="Акцент2_materialy" xfId="283"/>
    <cellStyle name="Акцент3" xfId="284"/>
    <cellStyle name="Акцент3 2" xfId="285"/>
    <cellStyle name="Акцент3 3" xfId="286"/>
    <cellStyle name="Акцент3 4" xfId="287"/>
    <cellStyle name="Акцент3_materialy" xfId="288"/>
    <cellStyle name="Акцент4" xfId="289"/>
    <cellStyle name="Акцент4 2" xfId="290"/>
    <cellStyle name="Акцент4 3" xfId="291"/>
    <cellStyle name="Акцент4 4" xfId="292"/>
    <cellStyle name="Акцент4_materialy" xfId="293"/>
    <cellStyle name="Акцент5" xfId="294"/>
    <cellStyle name="Акцент5 2" xfId="295"/>
    <cellStyle name="Акцент5 3" xfId="296"/>
    <cellStyle name="Акцент5 4" xfId="297"/>
    <cellStyle name="Акцент5_на колег" xfId="298"/>
    <cellStyle name="Акцент6" xfId="299"/>
    <cellStyle name="Акцент6 2" xfId="300"/>
    <cellStyle name="Акцент6 3" xfId="301"/>
    <cellStyle name="Акцент6 4" xfId="302"/>
    <cellStyle name="Акцент6_на колег" xfId="303"/>
    <cellStyle name="Акцентування1" xfId="304" builtinId="29" customBuiltin="1"/>
    <cellStyle name="Акцентування2" xfId="305" builtinId="33" customBuiltin="1"/>
    <cellStyle name="Акцентування3" xfId="306" builtinId="37" customBuiltin="1"/>
    <cellStyle name="Акцентування4" xfId="307" builtinId="41" customBuiltin="1"/>
    <cellStyle name="Акцентування5" xfId="308" builtinId="45" customBuiltin="1"/>
    <cellStyle name="Акцентування6" xfId="309" builtinId="49" customBuiltin="1"/>
    <cellStyle name="Ввід" xfId="310" builtinId="20" customBuiltin="1"/>
    <cellStyle name="Ввод " xfId="311"/>
    <cellStyle name="Ввод  2" xfId="312"/>
    <cellStyle name="Ввод  3" xfId="313"/>
    <cellStyle name="Ввод  4" xfId="314"/>
    <cellStyle name="Ввод _materialy" xfId="315"/>
    <cellStyle name="Вывод" xfId="316"/>
    <cellStyle name="Вывод 2" xfId="317"/>
    <cellStyle name="Вывод 3" xfId="318"/>
    <cellStyle name="Вывод 4" xfId="319"/>
    <cellStyle name="Вывод_materialy" xfId="320"/>
    <cellStyle name="Вычисление" xfId="321"/>
    <cellStyle name="Вычисление 2" xfId="322"/>
    <cellStyle name="Вычисление 3" xfId="323"/>
    <cellStyle name="Вычисление 4" xfId="324"/>
    <cellStyle name="Вычисление_materialy" xfId="325"/>
    <cellStyle name="Гарний" xfId="326"/>
    <cellStyle name="Добре" xfId="327" builtinId="26" customBuiltin="1"/>
    <cellStyle name="Заголовок 1" xfId="328" builtinId="16" customBuiltin="1"/>
    <cellStyle name="Заголовок 1 2" xfId="329"/>
    <cellStyle name="Заголовок 1 3" xfId="330"/>
    <cellStyle name="Заголовок 1 4" xfId="331"/>
    <cellStyle name="Заголовок 2" xfId="332" builtinId="17" customBuiltin="1"/>
    <cellStyle name="Заголовок 2 2" xfId="333"/>
    <cellStyle name="Заголовок 2 3" xfId="334"/>
    <cellStyle name="Заголовок 2 4" xfId="335"/>
    <cellStyle name="Заголовок 3" xfId="336" builtinId="18" customBuiltin="1"/>
    <cellStyle name="Заголовок 3 2" xfId="337"/>
    <cellStyle name="Заголовок 3 3" xfId="338"/>
    <cellStyle name="Заголовок 3 4" xfId="339"/>
    <cellStyle name="Заголовок 4" xfId="340" builtinId="19" customBuiltin="1"/>
    <cellStyle name="Заголовок 4 2" xfId="341"/>
    <cellStyle name="Заголовок 4 3" xfId="342"/>
    <cellStyle name="Заголовок 4 4" xfId="343"/>
    <cellStyle name="Звичайний" xfId="0" builtinId="0"/>
    <cellStyle name="Звичайний 10" xfId="344"/>
    <cellStyle name="Звичайний 11" xfId="345"/>
    <cellStyle name="Звичайний 12" xfId="346"/>
    <cellStyle name="Звичайний 13" xfId="347"/>
    <cellStyle name="Звичайний 14" xfId="348"/>
    <cellStyle name="Звичайний 15" xfId="349"/>
    <cellStyle name="Звичайний 16" xfId="350"/>
    <cellStyle name="Звичайний 17" xfId="351"/>
    <cellStyle name="Звичайний 18" xfId="352"/>
    <cellStyle name="Звичайний 19" xfId="353"/>
    <cellStyle name="Звичайний 2" xfId="354"/>
    <cellStyle name="Звичайний 2 2" xfId="355"/>
    <cellStyle name="Звичайний 2 3" xfId="356"/>
    <cellStyle name="Звичайний 2 4" xfId="357"/>
    <cellStyle name="Звичайний 2_grafiky diagramy10" xfId="358"/>
    <cellStyle name="Звичайний 20" xfId="359"/>
    <cellStyle name="Звичайний 3" xfId="360"/>
    <cellStyle name="Звичайний 3 2" xfId="361"/>
    <cellStyle name="Звичайний 3_на колег" xfId="362"/>
    <cellStyle name="Звичайний 4" xfId="363"/>
    <cellStyle name="Звичайний 4 2" xfId="364"/>
    <cellStyle name="Звичайний 4_materialy" xfId="365"/>
    <cellStyle name="Звичайний 5" xfId="366"/>
    <cellStyle name="Звичайний 6" xfId="367"/>
    <cellStyle name="Звичайний 7" xfId="368"/>
    <cellStyle name="Звичайний 8" xfId="369"/>
    <cellStyle name="Звичайний 9" xfId="370"/>
    <cellStyle name="Зв'язана клітинка" xfId="371" builtinId="24" customBuiltin="1"/>
    <cellStyle name="Итог" xfId="372"/>
    <cellStyle name="Итог 2" xfId="373"/>
    <cellStyle name="Итог 3" xfId="374"/>
    <cellStyle name="Итог 4" xfId="375"/>
    <cellStyle name="Итог_materialy" xfId="376"/>
    <cellStyle name="Контрольна клітинка" xfId="377" builtinId="23" customBuiltin="1"/>
    <cellStyle name="Контрольная ячейка" xfId="378"/>
    <cellStyle name="Контрольная ячейка 2" xfId="379"/>
    <cellStyle name="Контрольная ячейка 3" xfId="380"/>
    <cellStyle name="Контрольная ячейка 4" xfId="381"/>
    <cellStyle name="Контрольная ячейка_materialy" xfId="382"/>
    <cellStyle name="Назва" xfId="383" builtinId="15" customBuiltin="1"/>
    <cellStyle name="Название" xfId="384"/>
    <cellStyle name="Название 2" xfId="385"/>
    <cellStyle name="Название 3" xfId="386"/>
    <cellStyle name="Название 4" xfId="387"/>
    <cellStyle name="Название_materialy" xfId="388"/>
    <cellStyle name="Нейтральний" xfId="389"/>
    <cellStyle name="Нейтральный" xfId="390"/>
    <cellStyle name="Нейтральный 2" xfId="391"/>
    <cellStyle name="Нейтральный 3" xfId="392"/>
    <cellStyle name="Нейтральный 4" xfId="393"/>
    <cellStyle name="Нейтральный_на колег" xfId="394"/>
    <cellStyle name="Обчислення" xfId="395" builtinId="22" customBuiltin="1"/>
    <cellStyle name="Обычный 10" xfId="396"/>
    <cellStyle name="Обычный 11" xfId="397"/>
    <cellStyle name="Обычный 12" xfId="398"/>
    <cellStyle name="Обычный 13" xfId="399"/>
    <cellStyle name="Обычный 14" xfId="400"/>
    <cellStyle name="Обычный 15" xfId="401"/>
    <cellStyle name="Обычный 16" xfId="402"/>
    <cellStyle name="Обычный 17" xfId="403"/>
    <cellStyle name="Обычный 18" xfId="404"/>
    <cellStyle name="Обычный 19" xfId="405"/>
    <cellStyle name="Обычный 2" xfId="406"/>
    <cellStyle name="Обычный 2 2" xfId="407"/>
    <cellStyle name="Обычный 2 2 2" xfId="408"/>
    <cellStyle name="Обычный 2 2 3" xfId="409"/>
    <cellStyle name="Обычный 2 2 4" xfId="410"/>
    <cellStyle name="Обычный 2 3" xfId="411"/>
    <cellStyle name="Обычный 2 4" xfId="412"/>
    <cellStyle name="Обычный 2_iндекси по ост перспект плану" xfId="413"/>
    <cellStyle name="Обычный 20" xfId="414"/>
    <cellStyle name="Обычный 21" xfId="415"/>
    <cellStyle name="Обычный 22" xfId="416"/>
    <cellStyle name="Обычный 23" xfId="417"/>
    <cellStyle name="Обычный 24" xfId="418"/>
    <cellStyle name="Обычный 25" xfId="419"/>
    <cellStyle name="Обычный 26" xfId="420"/>
    <cellStyle name="Обычный 27" xfId="421"/>
    <cellStyle name="Обычный 28" xfId="422"/>
    <cellStyle name="Обычный 29" xfId="423"/>
    <cellStyle name="Обычный 3" xfId="424"/>
    <cellStyle name="Обычный 3 2" xfId="425"/>
    <cellStyle name="Обычный 3_iндекси по ост перспект плану" xfId="426"/>
    <cellStyle name="Обычный 30" xfId="427"/>
    <cellStyle name="Обычный 31" xfId="428"/>
    <cellStyle name="Обычный 32" xfId="429"/>
    <cellStyle name="Обычный 4" xfId="430"/>
    <cellStyle name="Обычный 4 2" xfId="431"/>
    <cellStyle name="Обычный 4 3" xfId="432"/>
    <cellStyle name="Обычный 4_Xl0000208" xfId="433"/>
    <cellStyle name="Обычный 5" xfId="434"/>
    <cellStyle name="Обычный 5 2" xfId="435"/>
    <cellStyle name="Обычный 5_Xl0000208" xfId="436"/>
    <cellStyle name="Обычный 6" xfId="437"/>
    <cellStyle name="Обычный 7" xfId="438"/>
    <cellStyle name="Обычный 8" xfId="439"/>
    <cellStyle name="Обычный 9" xfId="440"/>
    <cellStyle name="Обычный_iндекси по ост перспект плану" xfId="441"/>
    <cellStyle name="Підсумок" xfId="442" builtinId="25" customBuiltin="1"/>
    <cellStyle name="Плохой" xfId="443"/>
    <cellStyle name="Плохой 2" xfId="444"/>
    <cellStyle name="Плохой 3" xfId="445"/>
    <cellStyle name="Плохой 4" xfId="446"/>
    <cellStyle name="Плохой_на колег" xfId="447"/>
    <cellStyle name="Поганий" xfId="448" builtinId="27" customBuiltin="1"/>
    <cellStyle name="Пояснение" xfId="449"/>
    <cellStyle name="Пояснение 2" xfId="450"/>
    <cellStyle name="Пояснение 3" xfId="451"/>
    <cellStyle name="Пояснение 4" xfId="452"/>
    <cellStyle name="Пояснение_на колег" xfId="453"/>
    <cellStyle name="Примечание" xfId="454"/>
    <cellStyle name="Примечание 2" xfId="455"/>
    <cellStyle name="Примечание 3" xfId="456"/>
    <cellStyle name="Примечание 4" xfId="457"/>
    <cellStyle name="Примітка" xfId="458" builtinId="10" customBuiltin="1"/>
    <cellStyle name="Результат" xfId="459" builtinId="21" customBuiltin="1"/>
    <cellStyle name="Связанная ячейка" xfId="460"/>
    <cellStyle name="Связанная ячейка 2" xfId="461"/>
    <cellStyle name="Связанная ячейка 3" xfId="462"/>
    <cellStyle name="Связанная ячейка 4" xfId="463"/>
    <cellStyle name="Связанная ячейка_на колег" xfId="464"/>
    <cellStyle name="Середній" xfId="465" builtinId="28" customBuiltin="1"/>
    <cellStyle name="Стиль 1" xfId="466"/>
    <cellStyle name="Текст попередження" xfId="467" builtinId="11" customBuiltin="1"/>
    <cellStyle name="Текст пояснення" xfId="468" builtinId="53" customBuiltin="1"/>
    <cellStyle name="Текст предупреждения" xfId="469"/>
    <cellStyle name="Текст предупреждения 2" xfId="470"/>
    <cellStyle name="Текст предупреждения 3" xfId="471"/>
    <cellStyle name="Текст предупреждения 4" xfId="472"/>
    <cellStyle name="Текст предупреждения_на колег" xfId="473"/>
    <cellStyle name="Тысячи [0]_laroux" xfId="474"/>
    <cellStyle name="Тысячи_laroux" xfId="475"/>
    <cellStyle name="Фінансовий 2" xfId="476"/>
    <cellStyle name="Фінансовий 2 2" xfId="477"/>
    <cellStyle name="Фінансовий 2_iндекси по ост перспект плану" xfId="478"/>
    <cellStyle name="Хороший" xfId="479"/>
    <cellStyle name="Хороший 2" xfId="480"/>
    <cellStyle name="Хороший 3" xfId="481"/>
    <cellStyle name="Хороший 4" xfId="482"/>
    <cellStyle name="Хороший_на колег" xfId="483"/>
    <cellStyle name="ЏђЋ–…Ќ’Ќ›‰" xfId="48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66FFCC"/>
      <color rgb="FFFF99FF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86;&#1085;&#1086;&#1084;&#1072;&#1088;&#1100;&#1086;&#1074;&#1072;/INDEX/EVD_15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veryday\2000\09\2509200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000/Bodasuk_evryday08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7;&#1042;I&#1058;&#1053;I&#1057;&#1058;&#1068;/MODEL/2004/05/_mod04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talik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5;&#1086;&#1085;&#1086;&#1084;&#1072;&#1088;&#1100;&#1086;&#1074;&#1072;\INDEX\EVD_15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tanya\&#1060;_&#1085;&#1072;&#1085;&#1089;&#1091;&#1074;&#1072;&#1085;&#1085;&#1103;%202004\&#1052;&#1086;&#1080;%20&#1076;&#1086;&#1082;&#1091;&#1084;&#1077;&#1085;&#1090;&#1099;\&#1060;_&#1085;&#1072;&#1085;_2000\&#1045;&#1082;&#1086;&#1085;&#1086;&#1084;_&#1103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906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vera/2_&#1072;&#1085;&#1072;&#1083;&#1080;&#1079;/&#1065;&#1054;&#1076;&#1077;&#1085;&#1082;&#1072;/&#1055;&#1045;&#1063;&#1040;&#1058;&#1068;/vera/&#1040;&#1085;&#1072;&#1083;&#1080;&#1079;&#1056;&#1077;&#1075;&#1080;&#1086;&#1085;/&#1045;&#1044;&#1085;&#1072;&#1096;&#1072;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06/minimiz/6m2006/Minimizator_9m_ol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  <sheetName val="Пер"/>
    </sheetNames>
    <sheetDataSet>
      <sheetData sheetId="0" refreshError="1"/>
      <sheetData sheetId="1" refreshError="1"/>
      <sheetData sheetId="2" refreshError="1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ИсхОбл"/>
    </sheetNames>
    <sheetDataSet>
      <sheetData sheetId="0" refreshError="1">
        <row r="9">
          <cell r="D9">
            <v>722260.08</v>
          </cell>
          <cell r="F9">
            <v>708678.96499999997</v>
          </cell>
          <cell r="H9">
            <v>300403</v>
          </cell>
          <cell r="J9">
            <v>303348.99911000003</v>
          </cell>
        </row>
        <row r="10">
          <cell r="D10">
            <v>370924.64</v>
          </cell>
          <cell r="F10">
            <v>391001.64500000002</v>
          </cell>
          <cell r="H10">
            <v>245934</v>
          </cell>
          <cell r="J10">
            <v>245531.70048</v>
          </cell>
        </row>
        <row r="11">
          <cell r="D11">
            <v>216118.12</v>
          </cell>
          <cell r="F11">
            <v>286660.99</v>
          </cell>
          <cell r="H11">
            <v>143674</v>
          </cell>
          <cell r="J11">
            <v>194900.3689</v>
          </cell>
        </row>
        <row r="12">
          <cell r="D12">
            <v>1407550</v>
          </cell>
          <cell r="F12">
            <v>1485938.8220000002</v>
          </cell>
          <cell r="H12">
            <v>850322</v>
          </cell>
          <cell r="J12">
            <v>829357.81031999993</v>
          </cell>
        </row>
        <row r="13">
          <cell r="D13">
            <v>2001860.8</v>
          </cell>
          <cell r="F13">
            <v>2058033.882</v>
          </cell>
          <cell r="H13">
            <v>1324304</v>
          </cell>
          <cell r="J13">
            <v>1199444.1136899998</v>
          </cell>
        </row>
        <row r="14">
          <cell r="D14">
            <v>312820.12</v>
          </cell>
          <cell r="F14">
            <v>327044.99400000001</v>
          </cell>
          <cell r="H14">
            <v>224102</v>
          </cell>
          <cell r="J14">
            <v>215669.62339999998</v>
          </cell>
        </row>
        <row r="15">
          <cell r="D15">
            <v>254897.88</v>
          </cell>
          <cell r="F15">
            <v>265284.62800000003</v>
          </cell>
          <cell r="H15">
            <v>162833</v>
          </cell>
          <cell r="J15">
            <v>153855.85998000001</v>
          </cell>
        </row>
        <row r="16">
          <cell r="D16">
            <v>880061.6</v>
          </cell>
          <cell r="F16">
            <v>972937.60599999991</v>
          </cell>
          <cell r="H16">
            <v>585827</v>
          </cell>
          <cell r="J16">
            <v>602984.51368000009</v>
          </cell>
        </row>
        <row r="17">
          <cell r="D17">
            <v>430570.6</v>
          </cell>
          <cell r="F17">
            <v>411851.97700000001</v>
          </cell>
          <cell r="H17">
            <v>333724</v>
          </cell>
          <cell r="J17">
            <v>289894.68078999995</v>
          </cell>
        </row>
        <row r="18">
          <cell r="D18">
            <v>626007.19999999995</v>
          </cell>
          <cell r="F18">
            <v>595541.05300000007</v>
          </cell>
          <cell r="H18">
            <v>452262</v>
          </cell>
          <cell r="J18">
            <v>376384.05763999996</v>
          </cell>
        </row>
        <row r="19">
          <cell r="D19">
            <v>286933.68</v>
          </cell>
          <cell r="F19">
            <v>272937.163</v>
          </cell>
          <cell r="H19">
            <v>198577</v>
          </cell>
          <cell r="J19">
            <v>171298.86814000001</v>
          </cell>
        </row>
        <row r="20">
          <cell r="D20">
            <v>744628.72</v>
          </cell>
          <cell r="F20">
            <v>681472.35899999994</v>
          </cell>
          <cell r="H20">
            <v>480065</v>
          </cell>
          <cell r="J20">
            <v>395531.36479999998</v>
          </cell>
        </row>
        <row r="21">
          <cell r="D21">
            <v>973580.46</v>
          </cell>
          <cell r="F21">
            <v>1030925.8180000001</v>
          </cell>
          <cell r="H21">
            <v>749611</v>
          </cell>
          <cell r="J21">
            <v>730177.43311999994</v>
          </cell>
        </row>
        <row r="22">
          <cell r="D22">
            <v>406577.4</v>
          </cell>
          <cell r="F22">
            <v>452547.30300000001</v>
          </cell>
          <cell r="H22">
            <v>287875</v>
          </cell>
          <cell r="J22">
            <v>293426.48650999996</v>
          </cell>
        </row>
        <row r="23">
          <cell r="D23">
            <v>1061496.3999999999</v>
          </cell>
          <cell r="F23">
            <v>1132998.615</v>
          </cell>
          <cell r="H23">
            <v>697430</v>
          </cell>
          <cell r="J23">
            <v>708296.23404999997</v>
          </cell>
        </row>
        <row r="24">
          <cell r="D24">
            <v>1330480.68</v>
          </cell>
          <cell r="F24">
            <v>1227688.3290000001</v>
          </cell>
          <cell r="H24">
            <v>1130395</v>
          </cell>
          <cell r="J24">
            <v>991683.45705000008</v>
          </cell>
        </row>
        <row r="25">
          <cell r="D25">
            <v>266965.40000000002</v>
          </cell>
          <cell r="F25">
            <v>237275.921</v>
          </cell>
          <cell r="H25">
            <v>191157</v>
          </cell>
          <cell r="J25">
            <v>145179.56718000001</v>
          </cell>
        </row>
        <row r="26">
          <cell r="D26">
            <v>522546.2</v>
          </cell>
          <cell r="F26">
            <v>679070.99100000004</v>
          </cell>
          <cell r="H26">
            <v>402777</v>
          </cell>
          <cell r="J26">
            <v>530187.58403999999</v>
          </cell>
        </row>
        <row r="27">
          <cell r="D27">
            <v>195895.48</v>
          </cell>
          <cell r="F27">
            <v>187643.03099999999</v>
          </cell>
          <cell r="H27">
            <v>131938</v>
          </cell>
          <cell r="J27">
            <v>113490.58703</v>
          </cell>
        </row>
        <row r="28">
          <cell r="D28">
            <v>1566588.32</v>
          </cell>
          <cell r="F28">
            <v>1427244.463</v>
          </cell>
          <cell r="H28">
            <v>1195888</v>
          </cell>
          <cell r="J28">
            <v>984817.76769000001</v>
          </cell>
        </row>
        <row r="29">
          <cell r="D29">
            <v>259141.64</v>
          </cell>
          <cell r="F29">
            <v>241573.45299999998</v>
          </cell>
          <cell r="H29">
            <v>168118</v>
          </cell>
          <cell r="J29">
            <v>128503.45629</v>
          </cell>
        </row>
        <row r="30">
          <cell r="D30">
            <v>313822.64</v>
          </cell>
          <cell r="F30">
            <v>278089.11</v>
          </cell>
          <cell r="H30">
            <v>210966</v>
          </cell>
          <cell r="J30">
            <v>163079.07514999999</v>
          </cell>
        </row>
        <row r="31">
          <cell r="D31">
            <v>517633.96</v>
          </cell>
          <cell r="F31">
            <v>454034.429</v>
          </cell>
          <cell r="H31">
            <v>398267</v>
          </cell>
          <cell r="J31">
            <v>309339.63409999997</v>
          </cell>
        </row>
        <row r="32">
          <cell r="D32">
            <v>175719.46</v>
          </cell>
          <cell r="F32">
            <v>173179.59600000002</v>
          </cell>
          <cell r="H32">
            <v>108264</v>
          </cell>
          <cell r="J32">
            <v>94907.198210000002</v>
          </cell>
        </row>
        <row r="33">
          <cell r="D33">
            <v>451939.76</v>
          </cell>
          <cell r="F33">
            <v>525049.49100000004</v>
          </cell>
          <cell r="H33">
            <v>347925</v>
          </cell>
          <cell r="J33">
            <v>398246.22037</v>
          </cell>
        </row>
        <row r="34">
          <cell r="D34">
            <v>3772399.38</v>
          </cell>
          <cell r="F34">
            <v>4470366.45</v>
          </cell>
          <cell r="H34">
            <v>2265714</v>
          </cell>
          <cell r="J34">
            <v>2175668.9136699997</v>
          </cell>
        </row>
        <row r="35">
          <cell r="D35">
            <v>140578.38</v>
          </cell>
          <cell r="F35">
            <v>173062.55499999999</v>
          </cell>
          <cell r="H35">
            <v>82496</v>
          </cell>
          <cell r="J35">
            <v>99004.026769999997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  <sheetName val="Macro1"/>
    </sheetNames>
    <sheetDataSet>
      <sheetData sheetId="0"/>
      <sheetData sheetId="1"/>
      <sheetData sheetId="2"/>
      <sheetData sheetId="3"/>
      <sheetData sheetId="4"/>
      <sheetData sheetId="5" refreshError="1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  <sheetName val="D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економія_на_уточн"/>
      <sheetName val="екон_поточ"/>
      <sheetName val="екон_9міс"/>
      <sheetName val="екон_9міс_уточн"/>
      <sheetName val="екон_поточ_10м"/>
      <sheetName val="екон_район_00"/>
      <sheetName val="екон_обласн_уст_00"/>
      <sheetName val="табл_дод_вид_рай"/>
      <sheetName val="екон_обласн_уст_галуз"/>
      <sheetName val="табл_дод_вид_рай_пл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  <sheetName val="Пе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87"/>
  <sheetViews>
    <sheetView showZeros="0" tabSelected="1" zoomScale="75" zoomScaleNormal="75" zoomScaleSheetLayoutView="75" workbookViewId="0">
      <pane xSplit="2" ySplit="4" topLeftCell="C55" activePane="bottomRight" state="frozen"/>
      <selection pane="topRight" activeCell="C1" sqref="C1"/>
      <selection pane="bottomLeft" activeCell="A5" sqref="A5"/>
      <selection pane="bottomRight" activeCell="C68" sqref="C68"/>
    </sheetView>
  </sheetViews>
  <sheetFormatPr defaultRowHeight="18"/>
  <cols>
    <col min="1" max="1" width="7" style="2" customWidth="1"/>
    <col min="2" max="2" width="40.28515625" style="1" customWidth="1"/>
    <col min="3" max="3" width="16.7109375" style="1" customWidth="1"/>
    <col min="4" max="4" width="13.140625" style="1" customWidth="1"/>
    <col min="5" max="5" width="16.7109375" style="1" customWidth="1"/>
    <col min="6" max="6" width="13.140625" style="1" customWidth="1"/>
    <col min="7" max="7" width="16.7109375" style="1" customWidth="1"/>
    <col min="8" max="8" width="13.140625" style="1" customWidth="1"/>
    <col min="9" max="9" width="16.7109375" style="1" customWidth="1"/>
    <col min="10" max="10" width="13.28515625" style="1" customWidth="1"/>
    <col min="11" max="11" width="19.140625" style="1" customWidth="1"/>
    <col min="12" max="12" width="17.140625" style="1" customWidth="1"/>
    <col min="13" max="13" width="16.7109375" style="1" customWidth="1"/>
    <col min="14" max="14" width="13.140625" style="1" customWidth="1"/>
    <col min="15" max="15" width="16.140625" style="1" customWidth="1"/>
    <col min="16" max="16" width="17.140625" style="1" customWidth="1"/>
    <col min="17" max="17" width="7.5703125" style="1" customWidth="1"/>
    <col min="18" max="18" width="7.140625" style="1" customWidth="1"/>
    <col min="19" max="19" width="19" style="1" hidden="1" customWidth="1"/>
    <col min="20" max="20" width="25.42578125" style="1" hidden="1" customWidth="1"/>
    <col min="21" max="21" width="25.28515625" style="1" hidden="1" customWidth="1"/>
    <col min="22" max="22" width="23.140625" style="1" hidden="1" customWidth="1"/>
    <col min="23" max="23" width="23.7109375" style="1" hidden="1" customWidth="1"/>
    <col min="24" max="24" width="25.140625" style="1" hidden="1" customWidth="1"/>
    <col min="25" max="25" width="33.42578125" style="1" hidden="1" customWidth="1"/>
    <col min="26" max="26" width="19.28515625" style="1" hidden="1" customWidth="1"/>
    <col min="27" max="27" width="15.5703125" style="1" hidden="1" customWidth="1"/>
    <col min="28" max="28" width="36.28515625" style="1" hidden="1" customWidth="1"/>
    <col min="29" max="16384" width="9.140625" style="1"/>
  </cols>
  <sheetData>
    <row r="1" spans="1:28" ht="21" customHeight="1">
      <c r="A1" s="65" t="s">
        <v>224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12"/>
      <c r="T1" s="12"/>
      <c r="U1" s="12"/>
      <c r="V1" s="12"/>
      <c r="W1" s="12"/>
      <c r="X1" s="12"/>
      <c r="Y1" s="12"/>
      <c r="Z1" s="12"/>
      <c r="AA1" s="12"/>
      <c r="AB1" s="12"/>
    </row>
    <row r="2" spans="1:28" ht="18.75" customHeight="1"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s="4" customFormat="1" ht="116.25" customHeight="1">
      <c r="A3" s="63" t="s">
        <v>68</v>
      </c>
      <c r="B3" s="64" t="s">
        <v>143</v>
      </c>
      <c r="C3" s="59" t="s">
        <v>153</v>
      </c>
      <c r="D3" s="60"/>
      <c r="E3" s="59" t="s">
        <v>154</v>
      </c>
      <c r="F3" s="60"/>
      <c r="G3" s="59" t="s">
        <v>155</v>
      </c>
      <c r="H3" s="60"/>
      <c r="I3" s="59" t="s">
        <v>167</v>
      </c>
      <c r="J3" s="60"/>
      <c r="K3" s="59" t="s">
        <v>151</v>
      </c>
      <c r="L3" s="60"/>
      <c r="M3" s="59" t="s">
        <v>156</v>
      </c>
      <c r="N3" s="60"/>
      <c r="O3" s="61" t="s">
        <v>166</v>
      </c>
      <c r="P3" s="61" t="s">
        <v>163</v>
      </c>
      <c r="Q3" s="66" t="s">
        <v>237</v>
      </c>
      <c r="R3" s="67"/>
      <c r="S3" s="56" t="s">
        <v>144</v>
      </c>
      <c r="T3" s="57"/>
      <c r="U3" s="57"/>
      <c r="V3" s="57"/>
      <c r="W3" s="57"/>
      <c r="X3" s="57"/>
      <c r="Y3" s="57"/>
      <c r="Z3" s="57"/>
      <c r="AA3" s="57"/>
      <c r="AB3" s="58"/>
    </row>
    <row r="4" spans="1:28" s="4" customFormat="1" ht="48.75" customHeight="1">
      <c r="A4" s="63"/>
      <c r="B4" s="64"/>
      <c r="C4" s="26" t="s">
        <v>146</v>
      </c>
      <c r="D4" s="27" t="s">
        <v>147</v>
      </c>
      <c r="E4" s="26" t="s">
        <v>146</v>
      </c>
      <c r="F4" s="27" t="s">
        <v>147</v>
      </c>
      <c r="G4" s="26" t="s">
        <v>146</v>
      </c>
      <c r="H4" s="27" t="s">
        <v>147</v>
      </c>
      <c r="I4" s="26" t="s">
        <v>146</v>
      </c>
      <c r="J4" s="27" t="s">
        <v>147</v>
      </c>
      <c r="K4" s="26" t="s">
        <v>152</v>
      </c>
      <c r="L4" s="27" t="s">
        <v>147</v>
      </c>
      <c r="M4" s="26" t="s">
        <v>146</v>
      </c>
      <c r="N4" s="27" t="s">
        <v>147</v>
      </c>
      <c r="O4" s="62"/>
      <c r="P4" s="62"/>
      <c r="Q4" s="68"/>
      <c r="R4" s="69"/>
      <c r="S4" s="10" t="s">
        <v>145</v>
      </c>
      <c r="T4" s="41" t="s">
        <v>148</v>
      </c>
      <c r="U4" s="41" t="s">
        <v>157</v>
      </c>
      <c r="V4" s="41" t="s">
        <v>158</v>
      </c>
      <c r="W4" s="41" t="s">
        <v>159</v>
      </c>
      <c r="X4" s="41" t="s">
        <v>160</v>
      </c>
      <c r="Y4" s="41" t="s">
        <v>161</v>
      </c>
      <c r="Z4" s="41" t="s">
        <v>164</v>
      </c>
      <c r="AA4" s="41" t="s">
        <v>162</v>
      </c>
      <c r="AB4" s="41" t="s">
        <v>165</v>
      </c>
    </row>
    <row r="5" spans="1:28" s="5" customFormat="1" ht="24" customHeight="1">
      <c r="A5" s="13">
        <v>1</v>
      </c>
      <c r="B5" s="14" t="s">
        <v>42</v>
      </c>
      <c r="C5" s="28">
        <f t="shared" ref="C5:C36" si="0">U5/T5*100</f>
        <v>285.82632280242098</v>
      </c>
      <c r="D5" s="29">
        <f t="shared" ref="D5:D36" si="1">RANK(C5,C$5:C$77,0)</f>
        <v>1</v>
      </c>
      <c r="E5" s="28">
        <f t="shared" ref="E5:E36" si="2">U5/V5*100</f>
        <v>91.651229165349562</v>
      </c>
      <c r="F5" s="29">
        <f t="shared" ref="F5:F36" si="3">RANK(E5,E$5:E$77,0)</f>
        <v>1</v>
      </c>
      <c r="G5" s="28">
        <f t="shared" ref="G5:G36" si="4">X5/W5*100</f>
        <v>448.23986262352793</v>
      </c>
      <c r="H5" s="29">
        <f t="shared" ref="H5:H36" si="5">RANK(G5,G$5:G$77,0)</f>
        <v>2</v>
      </c>
      <c r="I5" s="28">
        <f t="shared" ref="I5:I36" si="6">(U5-Z5)/Y5*100</f>
        <v>265.91376790751707</v>
      </c>
      <c r="J5" s="29">
        <f t="shared" ref="J5:J36" si="7">RANK(I5,I$5:I$77,0)</f>
        <v>1</v>
      </c>
      <c r="K5" s="37">
        <f t="shared" ref="K5:K36" si="8">U5/AA5/(U$78/AA$78)</f>
        <v>1.8897022480505958</v>
      </c>
      <c r="L5" s="29">
        <f t="shared" ref="L5:L36" si="9">RANK(K5,K$5:K$77,0)</f>
        <v>3</v>
      </c>
      <c r="M5" s="28">
        <f t="shared" ref="M5:M36" si="10">U5/AB5*100</f>
        <v>74.852226106726249</v>
      </c>
      <c r="N5" s="29">
        <f t="shared" ref="N5:N36" si="11">RANK(M5,M$5:M$77,0)</f>
        <v>6</v>
      </c>
      <c r="O5" s="42">
        <f t="shared" ref="O5:O36" si="12">D5+F5+H5+J5+L5+N5</f>
        <v>14</v>
      </c>
      <c r="P5" s="45" t="s">
        <v>211</v>
      </c>
      <c r="Q5" s="47"/>
      <c r="R5" s="53"/>
      <c r="S5" s="15" t="s">
        <v>88</v>
      </c>
      <c r="T5" s="16">
        <v>11224.352000000001</v>
      </c>
      <c r="U5" s="16">
        <v>32082.152579999998</v>
      </c>
      <c r="V5" s="16">
        <v>35004.607000000004</v>
      </c>
      <c r="W5" s="16">
        <v>376.34391999999997</v>
      </c>
      <c r="X5" s="16">
        <v>1686.92347</v>
      </c>
      <c r="Y5" s="16">
        <v>12064.870815999999</v>
      </c>
      <c r="Z5" s="16">
        <v>0</v>
      </c>
      <c r="AA5" s="16">
        <v>8.1750000000000007</v>
      </c>
      <c r="AB5" s="16">
        <v>42860.652580000002</v>
      </c>
    </row>
    <row r="6" spans="1:28" s="5" customFormat="1" ht="24" customHeight="1">
      <c r="A6" s="17">
        <v>2</v>
      </c>
      <c r="B6" s="18" t="s">
        <v>53</v>
      </c>
      <c r="C6" s="30">
        <f t="shared" si="0"/>
        <v>141.143439280519</v>
      </c>
      <c r="D6" s="31">
        <f t="shared" si="1"/>
        <v>3</v>
      </c>
      <c r="E6" s="30">
        <f t="shared" si="2"/>
        <v>45.466091926976574</v>
      </c>
      <c r="F6" s="31">
        <f t="shared" si="3"/>
        <v>2</v>
      </c>
      <c r="G6" s="30">
        <f t="shared" si="4"/>
        <v>148.66100338983051</v>
      </c>
      <c r="H6" s="31">
        <f t="shared" si="5"/>
        <v>12</v>
      </c>
      <c r="I6" s="30">
        <f t="shared" si="6"/>
        <v>167.55005244529158</v>
      </c>
      <c r="J6" s="31">
        <f t="shared" si="7"/>
        <v>3</v>
      </c>
      <c r="K6" s="38">
        <f t="shared" si="8"/>
        <v>2.8742922075807722</v>
      </c>
      <c r="L6" s="31">
        <f t="shared" si="9"/>
        <v>1</v>
      </c>
      <c r="M6" s="30">
        <f t="shared" si="10"/>
        <v>79.627927956853881</v>
      </c>
      <c r="N6" s="31">
        <f t="shared" si="11"/>
        <v>4</v>
      </c>
      <c r="O6" s="43">
        <f t="shared" si="12"/>
        <v>25</v>
      </c>
      <c r="P6" s="46" t="s">
        <v>212</v>
      </c>
      <c r="Q6" s="48"/>
      <c r="R6" s="52"/>
      <c r="S6" s="19" t="s">
        <v>92</v>
      </c>
      <c r="T6" s="20">
        <v>60645.94</v>
      </c>
      <c r="U6" s="20">
        <v>85597.765499999994</v>
      </c>
      <c r="V6" s="20">
        <v>188267.26</v>
      </c>
      <c r="W6" s="20">
        <v>295</v>
      </c>
      <c r="X6" s="20">
        <v>438.54996</v>
      </c>
      <c r="Y6" s="20">
        <v>51065.159855999998</v>
      </c>
      <c r="Z6" s="20">
        <v>38.063379999999995</v>
      </c>
      <c r="AA6" s="20">
        <v>14.34</v>
      </c>
      <c r="AB6" s="20">
        <v>107497.1655</v>
      </c>
    </row>
    <row r="7" spans="1:28" s="4" customFormat="1" ht="24" customHeight="1">
      <c r="A7" s="17">
        <v>3</v>
      </c>
      <c r="B7" s="18" t="s">
        <v>4</v>
      </c>
      <c r="C7" s="30">
        <f t="shared" si="0"/>
        <v>110.84344388157086</v>
      </c>
      <c r="D7" s="31">
        <f t="shared" si="1"/>
        <v>26</v>
      </c>
      <c r="E7" s="30">
        <f t="shared" si="2"/>
        <v>40.016465468395872</v>
      </c>
      <c r="F7" s="31">
        <f t="shared" si="3"/>
        <v>9</v>
      </c>
      <c r="G7" s="30">
        <f t="shared" si="4"/>
        <v>360.51045373134326</v>
      </c>
      <c r="H7" s="31">
        <f t="shared" si="5"/>
        <v>4</v>
      </c>
      <c r="I7" s="30">
        <f t="shared" si="6"/>
        <v>130.05900641804851</v>
      </c>
      <c r="J7" s="31">
        <f t="shared" si="7"/>
        <v>20</v>
      </c>
      <c r="K7" s="38">
        <f t="shared" si="8"/>
        <v>1.1061545402457775</v>
      </c>
      <c r="L7" s="31">
        <f t="shared" si="9"/>
        <v>8</v>
      </c>
      <c r="M7" s="30">
        <f t="shared" si="10"/>
        <v>72.818206783630274</v>
      </c>
      <c r="N7" s="31">
        <f t="shared" si="11"/>
        <v>12</v>
      </c>
      <c r="O7" s="43">
        <f t="shared" si="12"/>
        <v>79</v>
      </c>
      <c r="P7" s="46" t="s">
        <v>168</v>
      </c>
      <c r="Q7" s="49" t="s">
        <v>235</v>
      </c>
      <c r="R7" s="52" t="s">
        <v>212</v>
      </c>
      <c r="S7" s="19" t="s">
        <v>112</v>
      </c>
      <c r="T7" s="20">
        <v>41287.737999999998</v>
      </c>
      <c r="U7" s="20">
        <v>45764.750700000004</v>
      </c>
      <c r="V7" s="20">
        <v>114364.8</v>
      </c>
      <c r="W7" s="20">
        <v>335</v>
      </c>
      <c r="X7" s="20">
        <v>1207.71002</v>
      </c>
      <c r="Y7" s="20">
        <v>34783.839248000004</v>
      </c>
      <c r="Z7" s="20">
        <v>525.23497999999995</v>
      </c>
      <c r="AA7" s="20">
        <v>19.922000000000001</v>
      </c>
      <c r="AB7" s="20">
        <v>62847.950700000001</v>
      </c>
    </row>
    <row r="8" spans="1:28" s="4" customFormat="1" ht="24" customHeight="1">
      <c r="A8" s="17">
        <v>4</v>
      </c>
      <c r="B8" s="18" t="s">
        <v>72</v>
      </c>
      <c r="C8" s="30">
        <f t="shared" si="0"/>
        <v>121.9113743208823</v>
      </c>
      <c r="D8" s="31">
        <f t="shared" si="1"/>
        <v>8</v>
      </c>
      <c r="E8" s="30">
        <f t="shared" si="2"/>
        <v>37.560757330153535</v>
      </c>
      <c r="F8" s="31">
        <f t="shared" si="3"/>
        <v>16</v>
      </c>
      <c r="G8" s="30">
        <f t="shared" si="4"/>
        <v>159.37147873015874</v>
      </c>
      <c r="H8" s="31">
        <f t="shared" si="5"/>
        <v>10</v>
      </c>
      <c r="I8" s="30">
        <f t="shared" si="6"/>
        <v>135.23369909503245</v>
      </c>
      <c r="J8" s="31">
        <f t="shared" si="7"/>
        <v>14</v>
      </c>
      <c r="K8" s="38">
        <f t="shared" si="8"/>
        <v>0.92640199781680632</v>
      </c>
      <c r="L8" s="31">
        <f t="shared" si="9"/>
        <v>13</v>
      </c>
      <c r="M8" s="30">
        <f t="shared" si="10"/>
        <v>60.528155333272217</v>
      </c>
      <c r="N8" s="31">
        <f t="shared" si="11"/>
        <v>27</v>
      </c>
      <c r="O8" s="43">
        <f t="shared" si="12"/>
        <v>88</v>
      </c>
      <c r="P8" s="46" t="s">
        <v>169</v>
      </c>
      <c r="Q8" s="49" t="s">
        <v>235</v>
      </c>
      <c r="R8" s="52" t="s">
        <v>173</v>
      </c>
      <c r="S8" s="19">
        <v>13537000000</v>
      </c>
      <c r="T8" s="20">
        <v>31057.229319999999</v>
      </c>
      <c r="U8" s="20">
        <v>37862.295090000007</v>
      </c>
      <c r="V8" s="20">
        <v>100802.8</v>
      </c>
      <c r="W8" s="20">
        <v>6300</v>
      </c>
      <c r="X8" s="20">
        <v>10040.40316</v>
      </c>
      <c r="Y8" s="20">
        <v>27997.677608000005</v>
      </c>
      <c r="Z8" s="20">
        <v>0</v>
      </c>
      <c r="AA8" s="20">
        <v>19.68</v>
      </c>
      <c r="AB8" s="20">
        <v>62553.195090000001</v>
      </c>
    </row>
    <row r="9" spans="1:28" s="4" customFormat="1" ht="24" customHeight="1">
      <c r="A9" s="17">
        <v>5</v>
      </c>
      <c r="B9" s="21" t="s">
        <v>1</v>
      </c>
      <c r="C9" s="30">
        <f t="shared" si="0"/>
        <v>115.21467578747964</v>
      </c>
      <c r="D9" s="31">
        <f t="shared" si="1"/>
        <v>17</v>
      </c>
      <c r="E9" s="30">
        <f t="shared" si="2"/>
        <v>38.688606112149529</v>
      </c>
      <c r="F9" s="31">
        <f t="shared" si="3"/>
        <v>13</v>
      </c>
      <c r="G9" s="30">
        <f t="shared" si="4"/>
        <v>280.02957763975155</v>
      </c>
      <c r="H9" s="31">
        <f t="shared" si="5"/>
        <v>5</v>
      </c>
      <c r="I9" s="30">
        <f t="shared" si="6"/>
        <v>116.60206368415929</v>
      </c>
      <c r="J9" s="31">
        <f t="shared" si="7"/>
        <v>52</v>
      </c>
      <c r="K9" s="38">
        <f t="shared" si="8"/>
        <v>2.3612346846726684</v>
      </c>
      <c r="L9" s="31">
        <f t="shared" si="9"/>
        <v>2</v>
      </c>
      <c r="M9" s="30">
        <f t="shared" si="10"/>
        <v>90.022008933570874</v>
      </c>
      <c r="N9" s="31">
        <f t="shared" si="11"/>
        <v>1</v>
      </c>
      <c r="O9" s="43">
        <f t="shared" si="12"/>
        <v>90</v>
      </c>
      <c r="P9" s="46" t="s">
        <v>170</v>
      </c>
      <c r="Q9" s="49" t="s">
        <v>236</v>
      </c>
      <c r="R9" s="52" t="s">
        <v>212</v>
      </c>
      <c r="S9" s="19" t="s">
        <v>133</v>
      </c>
      <c r="T9" s="20">
        <v>35930.152350000004</v>
      </c>
      <c r="U9" s="20">
        <v>41396.808539999998</v>
      </c>
      <c r="V9" s="20">
        <v>107000</v>
      </c>
      <c r="W9" s="20">
        <v>322</v>
      </c>
      <c r="X9" s="20">
        <v>901.69524000000001</v>
      </c>
      <c r="Y9" s="20">
        <v>35502.637973999997</v>
      </c>
      <c r="Z9" s="20">
        <v>0</v>
      </c>
      <c r="AA9" s="20">
        <v>8.4420000000000002</v>
      </c>
      <c r="AB9" s="20">
        <v>45985.20854</v>
      </c>
    </row>
    <row r="10" spans="1:28" s="4" customFormat="1" ht="24" customHeight="1">
      <c r="A10" s="17">
        <v>6</v>
      </c>
      <c r="B10" s="18" t="s">
        <v>6</v>
      </c>
      <c r="C10" s="30">
        <f t="shared" si="0"/>
        <v>121.59689183418388</v>
      </c>
      <c r="D10" s="31">
        <f t="shared" si="1"/>
        <v>9</v>
      </c>
      <c r="E10" s="30">
        <f t="shared" si="2"/>
        <v>41.960899195456705</v>
      </c>
      <c r="F10" s="31">
        <f t="shared" si="3"/>
        <v>5</v>
      </c>
      <c r="G10" s="30">
        <f t="shared" si="4"/>
        <v>96.384537142857155</v>
      </c>
      <c r="H10" s="31">
        <f t="shared" si="5"/>
        <v>16</v>
      </c>
      <c r="I10" s="30">
        <f t="shared" si="6"/>
        <v>157.0006488445641</v>
      </c>
      <c r="J10" s="31">
        <f t="shared" si="7"/>
        <v>4</v>
      </c>
      <c r="K10" s="38">
        <f t="shared" si="8"/>
        <v>0.78250085000289338</v>
      </c>
      <c r="L10" s="31">
        <f t="shared" si="9"/>
        <v>22</v>
      </c>
      <c r="M10" s="30">
        <f t="shared" si="10"/>
        <v>56.797985959768461</v>
      </c>
      <c r="N10" s="31">
        <f t="shared" si="11"/>
        <v>35</v>
      </c>
      <c r="O10" s="43">
        <f t="shared" si="12"/>
        <v>91</v>
      </c>
      <c r="P10" s="46" t="s">
        <v>171</v>
      </c>
      <c r="Q10" s="49" t="s">
        <v>236</v>
      </c>
      <c r="R10" s="52" t="s">
        <v>212</v>
      </c>
      <c r="S10" s="19" t="s">
        <v>77</v>
      </c>
      <c r="T10" s="20">
        <v>8458.2360000000008</v>
      </c>
      <c r="U10" s="20">
        <v>10284.952080000001</v>
      </c>
      <c r="V10" s="20">
        <v>24510.799999999999</v>
      </c>
      <c r="W10" s="20">
        <v>350</v>
      </c>
      <c r="X10" s="20">
        <v>337.34588000000002</v>
      </c>
      <c r="Y10" s="20">
        <v>6202.6812319999981</v>
      </c>
      <c r="Z10" s="20">
        <v>546.70230000000004</v>
      </c>
      <c r="AA10" s="20">
        <v>6.3289999999999997</v>
      </c>
      <c r="AB10" s="20">
        <v>18107.952079999999</v>
      </c>
    </row>
    <row r="11" spans="1:28" s="4" customFormat="1" ht="24" customHeight="1">
      <c r="A11" s="17">
        <v>7</v>
      </c>
      <c r="B11" s="18" t="s">
        <v>3</v>
      </c>
      <c r="C11" s="30">
        <f t="shared" si="0"/>
        <v>113.66085066674836</v>
      </c>
      <c r="D11" s="31">
        <f t="shared" si="1"/>
        <v>19</v>
      </c>
      <c r="E11" s="30">
        <f t="shared" si="2"/>
        <v>35.748575556804916</v>
      </c>
      <c r="F11" s="31">
        <f t="shared" si="3"/>
        <v>18</v>
      </c>
      <c r="G11" s="30">
        <f t="shared" si="4"/>
        <v>82.283588774939801</v>
      </c>
      <c r="H11" s="31">
        <f t="shared" si="5"/>
        <v>20</v>
      </c>
      <c r="I11" s="30">
        <f t="shared" si="6"/>
        <v>126.83874407974638</v>
      </c>
      <c r="J11" s="31">
        <f t="shared" si="7"/>
        <v>26</v>
      </c>
      <c r="K11" s="38">
        <f t="shared" si="8"/>
        <v>1.3082906854699543</v>
      </c>
      <c r="L11" s="31">
        <f t="shared" si="9"/>
        <v>6</v>
      </c>
      <c r="M11" s="30">
        <f t="shared" si="10"/>
        <v>74.070955025394341</v>
      </c>
      <c r="N11" s="31">
        <f t="shared" si="11"/>
        <v>7</v>
      </c>
      <c r="O11" s="43">
        <f t="shared" si="12"/>
        <v>96</v>
      </c>
      <c r="P11" s="46" t="s">
        <v>172</v>
      </c>
      <c r="Q11" s="49" t="s">
        <v>236</v>
      </c>
      <c r="R11" s="52" t="s">
        <v>211</v>
      </c>
      <c r="S11" s="19" t="s">
        <v>127</v>
      </c>
      <c r="T11" s="20">
        <v>36363.194000000003</v>
      </c>
      <c r="U11" s="20">
        <v>41330.715630000006</v>
      </c>
      <c r="V11" s="20">
        <v>115615</v>
      </c>
      <c r="W11" s="20">
        <v>1368.5450000000001</v>
      </c>
      <c r="X11" s="20">
        <v>1126.0879399999999</v>
      </c>
      <c r="Y11" s="20">
        <v>32585.245092000008</v>
      </c>
      <c r="Z11" s="20">
        <v>0</v>
      </c>
      <c r="AA11" s="20">
        <v>15.212</v>
      </c>
      <c r="AB11" s="20">
        <v>55798.815630000005</v>
      </c>
    </row>
    <row r="12" spans="1:28" s="4" customFormat="1" ht="24" customHeight="1">
      <c r="A12" s="17">
        <v>8</v>
      </c>
      <c r="B12" s="18" t="s">
        <v>41</v>
      </c>
      <c r="C12" s="30">
        <f t="shared" si="0"/>
        <v>104.14678930068592</v>
      </c>
      <c r="D12" s="31">
        <f t="shared" si="1"/>
        <v>42</v>
      </c>
      <c r="E12" s="30">
        <f t="shared" si="2"/>
        <v>35.591227853715118</v>
      </c>
      <c r="F12" s="31">
        <f t="shared" si="3"/>
        <v>19</v>
      </c>
      <c r="G12" s="30">
        <f t="shared" si="4"/>
        <v>138.7190614203455</v>
      </c>
      <c r="H12" s="31">
        <f t="shared" si="5"/>
        <v>14</v>
      </c>
      <c r="I12" s="30">
        <f t="shared" si="6"/>
        <v>144.79223958593948</v>
      </c>
      <c r="J12" s="31">
        <f t="shared" si="7"/>
        <v>6</v>
      </c>
      <c r="K12" s="38">
        <f t="shared" si="8"/>
        <v>1.2581305120322341</v>
      </c>
      <c r="L12" s="31">
        <f t="shared" si="9"/>
        <v>7</v>
      </c>
      <c r="M12" s="30">
        <f t="shared" si="10"/>
        <v>73.049285446252725</v>
      </c>
      <c r="N12" s="31">
        <f t="shared" si="11"/>
        <v>11</v>
      </c>
      <c r="O12" s="43">
        <f t="shared" si="12"/>
        <v>99</v>
      </c>
      <c r="P12" s="46" t="s">
        <v>173</v>
      </c>
      <c r="Q12" s="48"/>
      <c r="R12" s="54"/>
      <c r="S12" s="19" t="s">
        <v>95</v>
      </c>
      <c r="T12" s="20">
        <v>24041.616000000002</v>
      </c>
      <c r="U12" s="20">
        <v>25038.57116</v>
      </c>
      <c r="V12" s="20">
        <v>70350.399999999994</v>
      </c>
      <c r="W12" s="20">
        <v>1042</v>
      </c>
      <c r="X12" s="20">
        <v>1445.45262</v>
      </c>
      <c r="Y12" s="20">
        <v>17292.757699999998</v>
      </c>
      <c r="Z12" s="20">
        <v>0</v>
      </c>
      <c r="AA12" s="20">
        <v>9.5830000000000002</v>
      </c>
      <c r="AB12" s="20">
        <v>34276.271159999997</v>
      </c>
    </row>
    <row r="13" spans="1:28" s="4" customFormat="1" ht="24" customHeight="1">
      <c r="A13" s="17">
        <v>9</v>
      </c>
      <c r="B13" s="18" t="s">
        <v>64</v>
      </c>
      <c r="C13" s="30">
        <f t="shared" si="0"/>
        <v>134.45757047956965</v>
      </c>
      <c r="D13" s="31">
        <f t="shared" si="1"/>
        <v>6</v>
      </c>
      <c r="E13" s="30">
        <f t="shared" si="2"/>
        <v>41.39628465232957</v>
      </c>
      <c r="F13" s="31">
        <f t="shared" si="3"/>
        <v>7</v>
      </c>
      <c r="G13" s="30">
        <f t="shared" si="4"/>
        <v>145.44389936305734</v>
      </c>
      <c r="H13" s="31">
        <f t="shared" si="5"/>
        <v>13</v>
      </c>
      <c r="I13" s="30">
        <f t="shared" si="6"/>
        <v>143.19845978308072</v>
      </c>
      <c r="J13" s="31">
        <f t="shared" si="7"/>
        <v>7</v>
      </c>
      <c r="K13" s="38">
        <f t="shared" si="8"/>
        <v>0.66706624833483052</v>
      </c>
      <c r="L13" s="31">
        <f t="shared" si="9"/>
        <v>34</v>
      </c>
      <c r="M13" s="30">
        <f t="shared" si="10"/>
        <v>48.092265618753338</v>
      </c>
      <c r="N13" s="31">
        <f t="shared" si="11"/>
        <v>49</v>
      </c>
      <c r="O13" s="43">
        <f t="shared" si="12"/>
        <v>116</v>
      </c>
      <c r="P13" s="46" t="s">
        <v>174</v>
      </c>
      <c r="Q13" s="49" t="s">
        <v>235</v>
      </c>
      <c r="R13" s="52" t="s">
        <v>211</v>
      </c>
      <c r="S13" s="19" t="s">
        <v>139</v>
      </c>
      <c r="T13" s="20">
        <v>23416.786</v>
      </c>
      <c r="U13" s="20">
        <v>31485.641540000001</v>
      </c>
      <c r="V13" s="20">
        <v>76059.100000000006</v>
      </c>
      <c r="W13" s="20">
        <v>785</v>
      </c>
      <c r="X13" s="20">
        <v>1141.7346100000002</v>
      </c>
      <c r="Y13" s="20">
        <v>21850.665563999995</v>
      </c>
      <c r="Z13" s="20">
        <v>195.82499999999999</v>
      </c>
      <c r="AA13" s="20">
        <v>22.728000000000002</v>
      </c>
      <c r="AB13" s="20">
        <v>65469.241540000003</v>
      </c>
    </row>
    <row r="14" spans="1:28" s="4" customFormat="1" ht="24" customHeight="1">
      <c r="A14" s="17">
        <v>10</v>
      </c>
      <c r="B14" s="18" t="s">
        <v>65</v>
      </c>
      <c r="C14" s="30">
        <f t="shared" si="0"/>
        <v>105.67177854639785</v>
      </c>
      <c r="D14" s="31">
        <f t="shared" si="1"/>
        <v>37</v>
      </c>
      <c r="E14" s="30">
        <f t="shared" si="2"/>
        <v>39.067030716014187</v>
      </c>
      <c r="F14" s="31">
        <f t="shared" si="3"/>
        <v>12</v>
      </c>
      <c r="G14" s="30">
        <f t="shared" si="4"/>
        <v>82.753831636338219</v>
      </c>
      <c r="H14" s="31">
        <f t="shared" si="5"/>
        <v>19</v>
      </c>
      <c r="I14" s="30">
        <f t="shared" si="6"/>
        <v>140.96396185854988</v>
      </c>
      <c r="J14" s="31">
        <f t="shared" si="7"/>
        <v>9</v>
      </c>
      <c r="K14" s="38">
        <f t="shared" si="8"/>
        <v>0.73533966043499754</v>
      </c>
      <c r="L14" s="31">
        <f t="shared" si="9"/>
        <v>27</v>
      </c>
      <c r="M14" s="30">
        <f t="shared" si="10"/>
        <v>61.856468947648992</v>
      </c>
      <c r="N14" s="31">
        <f t="shared" si="11"/>
        <v>24</v>
      </c>
      <c r="O14" s="43">
        <f t="shared" si="12"/>
        <v>128</v>
      </c>
      <c r="P14" s="46" t="s">
        <v>175</v>
      </c>
      <c r="Q14" s="49" t="s">
        <v>235</v>
      </c>
      <c r="R14" s="52" t="s">
        <v>169</v>
      </c>
      <c r="S14" s="19" t="s">
        <v>121</v>
      </c>
      <c r="T14" s="20">
        <v>74708.2</v>
      </c>
      <c r="U14" s="20">
        <v>78945.483659999998</v>
      </c>
      <c r="V14" s="20">
        <v>202077</v>
      </c>
      <c r="W14" s="20">
        <v>6437.85</v>
      </c>
      <c r="X14" s="20">
        <v>5327.5675499999998</v>
      </c>
      <c r="Y14" s="20">
        <v>55924.143058000016</v>
      </c>
      <c r="Z14" s="20">
        <v>112.59596999999999</v>
      </c>
      <c r="AA14" s="20">
        <v>51.695999999999998</v>
      </c>
      <c r="AB14" s="20">
        <v>127626.88365999999</v>
      </c>
    </row>
    <row r="15" spans="1:28" s="4" customFormat="1" ht="24" customHeight="1">
      <c r="A15" s="17">
        <v>11</v>
      </c>
      <c r="B15" s="18" t="s">
        <v>48</v>
      </c>
      <c r="C15" s="30">
        <f t="shared" si="0"/>
        <v>113.03829162190931</v>
      </c>
      <c r="D15" s="31">
        <f t="shared" si="1"/>
        <v>21</v>
      </c>
      <c r="E15" s="30">
        <f t="shared" si="2"/>
        <v>35.852800421790661</v>
      </c>
      <c r="F15" s="31">
        <f t="shared" si="3"/>
        <v>17</v>
      </c>
      <c r="G15" s="30">
        <f t="shared" si="4"/>
        <v>57.088127272727277</v>
      </c>
      <c r="H15" s="31">
        <f t="shared" si="5"/>
        <v>25</v>
      </c>
      <c r="I15" s="30">
        <f t="shared" si="6"/>
        <v>128.31919349318855</v>
      </c>
      <c r="J15" s="31">
        <f t="shared" si="7"/>
        <v>23</v>
      </c>
      <c r="K15" s="38">
        <f t="shared" si="8"/>
        <v>0.78060085832263415</v>
      </c>
      <c r="L15" s="31">
        <f t="shared" si="9"/>
        <v>23</v>
      </c>
      <c r="M15" s="30">
        <f t="shared" si="10"/>
        <v>65.264803508761844</v>
      </c>
      <c r="N15" s="31">
        <f t="shared" si="11"/>
        <v>22</v>
      </c>
      <c r="O15" s="43">
        <f t="shared" si="12"/>
        <v>131</v>
      </c>
      <c r="P15" s="46" t="s">
        <v>176</v>
      </c>
      <c r="Q15" s="49" t="s">
        <v>235</v>
      </c>
      <c r="R15" s="52" t="s">
        <v>171</v>
      </c>
      <c r="S15" s="19" t="s">
        <v>78</v>
      </c>
      <c r="T15" s="20">
        <v>20573.900000000001</v>
      </c>
      <c r="U15" s="20">
        <v>23256.38508</v>
      </c>
      <c r="V15" s="20">
        <v>64866.3</v>
      </c>
      <c r="W15" s="20">
        <v>440</v>
      </c>
      <c r="X15" s="20">
        <v>251.18776</v>
      </c>
      <c r="Y15" s="20">
        <v>18114.628409999998</v>
      </c>
      <c r="Z15" s="20">
        <v>11.84</v>
      </c>
      <c r="AA15" s="20">
        <v>14.346</v>
      </c>
      <c r="AB15" s="20">
        <v>35633.88508</v>
      </c>
    </row>
    <row r="16" spans="1:28" s="4" customFormat="1" ht="24" customHeight="1">
      <c r="A16" s="17">
        <v>12</v>
      </c>
      <c r="B16" s="18" t="s">
        <v>29</v>
      </c>
      <c r="C16" s="30">
        <f t="shared" si="0"/>
        <v>111.90517955057149</v>
      </c>
      <c r="D16" s="31">
        <f t="shared" si="1"/>
        <v>24</v>
      </c>
      <c r="E16" s="30">
        <f t="shared" si="2"/>
        <v>34.561962861936721</v>
      </c>
      <c r="F16" s="31">
        <f t="shared" si="3"/>
        <v>30</v>
      </c>
      <c r="G16" s="30">
        <f t="shared" si="4"/>
        <v>84.640659078229845</v>
      </c>
      <c r="H16" s="31">
        <f t="shared" si="5"/>
        <v>18</v>
      </c>
      <c r="I16" s="30">
        <f t="shared" si="6"/>
        <v>131.97139366509032</v>
      </c>
      <c r="J16" s="31">
        <f t="shared" si="7"/>
        <v>18</v>
      </c>
      <c r="K16" s="38">
        <f t="shared" si="8"/>
        <v>0.855190988732623</v>
      </c>
      <c r="L16" s="31">
        <f t="shared" si="9"/>
        <v>17</v>
      </c>
      <c r="M16" s="30">
        <f t="shared" si="10"/>
        <v>59.826234789613068</v>
      </c>
      <c r="N16" s="31">
        <f t="shared" si="11"/>
        <v>31</v>
      </c>
      <c r="O16" s="43">
        <f t="shared" si="12"/>
        <v>138</v>
      </c>
      <c r="P16" s="46" t="s">
        <v>177</v>
      </c>
      <c r="Q16" s="49" t="s">
        <v>235</v>
      </c>
      <c r="R16" s="52" t="s">
        <v>189</v>
      </c>
      <c r="S16" s="19" t="s">
        <v>84</v>
      </c>
      <c r="T16" s="20">
        <v>16180.148999999999</v>
      </c>
      <c r="U16" s="20">
        <v>18106.424789999997</v>
      </c>
      <c r="V16" s="20">
        <v>52388.3</v>
      </c>
      <c r="W16" s="20">
        <v>2018.3340000000001</v>
      </c>
      <c r="X16" s="20">
        <v>1708.3311999999999</v>
      </c>
      <c r="Y16" s="20">
        <v>13713.404714000002</v>
      </c>
      <c r="Z16" s="20">
        <v>8.6534699999999987</v>
      </c>
      <c r="AA16" s="20">
        <v>10.195</v>
      </c>
      <c r="AB16" s="20">
        <v>30265.024789999999</v>
      </c>
    </row>
    <row r="17" spans="1:28" s="4" customFormat="1" ht="24" customHeight="1">
      <c r="A17" s="17">
        <v>13</v>
      </c>
      <c r="B17" s="18" t="s">
        <v>46</v>
      </c>
      <c r="C17" s="30">
        <f t="shared" si="0"/>
        <v>109.93918641863982</v>
      </c>
      <c r="D17" s="31">
        <f t="shared" si="1"/>
        <v>27</v>
      </c>
      <c r="E17" s="30">
        <f t="shared" si="2"/>
        <v>34.387766689683829</v>
      </c>
      <c r="F17" s="31">
        <f t="shared" si="3"/>
        <v>34</v>
      </c>
      <c r="G17" s="30">
        <f t="shared" si="4"/>
        <v>48.262350630195762</v>
      </c>
      <c r="H17" s="31">
        <f t="shared" si="5"/>
        <v>29</v>
      </c>
      <c r="I17" s="30">
        <f t="shared" si="6"/>
        <v>132.68177657912167</v>
      </c>
      <c r="J17" s="31">
        <f t="shared" si="7"/>
        <v>17</v>
      </c>
      <c r="K17" s="38">
        <f t="shared" si="8"/>
        <v>0.82522012205837914</v>
      </c>
      <c r="L17" s="31">
        <f t="shared" si="9"/>
        <v>18</v>
      </c>
      <c r="M17" s="30">
        <f t="shared" si="10"/>
        <v>60.836497953206688</v>
      </c>
      <c r="N17" s="31">
        <f t="shared" si="11"/>
        <v>25</v>
      </c>
      <c r="O17" s="43">
        <f t="shared" si="12"/>
        <v>150</v>
      </c>
      <c r="P17" s="46" t="s">
        <v>178</v>
      </c>
      <c r="Q17" s="49" t="s">
        <v>235</v>
      </c>
      <c r="R17" s="52" t="s">
        <v>212</v>
      </c>
      <c r="S17" s="19">
        <v>13540000000</v>
      </c>
      <c r="T17" s="20">
        <v>52319.118999999999</v>
      </c>
      <c r="U17" s="20">
        <v>57519.213770000002</v>
      </c>
      <c r="V17" s="20">
        <v>167266.5</v>
      </c>
      <c r="W17" s="20">
        <v>7458</v>
      </c>
      <c r="X17" s="20">
        <v>3599.4061099999999</v>
      </c>
      <c r="Y17" s="20">
        <v>42982.148348000002</v>
      </c>
      <c r="Z17" s="20">
        <v>489.73572999999999</v>
      </c>
      <c r="AA17" s="20">
        <v>33.563000000000002</v>
      </c>
      <c r="AB17" s="20">
        <v>94547.213770000002</v>
      </c>
    </row>
    <row r="18" spans="1:28" s="4" customFormat="1" ht="24" customHeight="1">
      <c r="A18" s="17">
        <v>14</v>
      </c>
      <c r="B18" s="18" t="s">
        <v>18</v>
      </c>
      <c r="C18" s="30">
        <f t="shared" si="0"/>
        <v>119.08450522642346</v>
      </c>
      <c r="D18" s="31">
        <f t="shared" si="1"/>
        <v>13</v>
      </c>
      <c r="E18" s="30">
        <f t="shared" si="2"/>
        <v>34.905157981123217</v>
      </c>
      <c r="F18" s="31">
        <f t="shared" si="3"/>
        <v>25</v>
      </c>
      <c r="G18" s="30">
        <f t="shared" si="4"/>
        <v>55.306480485131296</v>
      </c>
      <c r="H18" s="31">
        <f t="shared" si="5"/>
        <v>27</v>
      </c>
      <c r="I18" s="30">
        <f t="shared" si="6"/>
        <v>141.29379681524387</v>
      </c>
      <c r="J18" s="31">
        <f t="shared" si="7"/>
        <v>8</v>
      </c>
      <c r="K18" s="38">
        <f t="shared" si="8"/>
        <v>0.60301025648391293</v>
      </c>
      <c r="L18" s="31">
        <f t="shared" si="9"/>
        <v>43</v>
      </c>
      <c r="M18" s="30">
        <f t="shared" si="10"/>
        <v>55.408039732402258</v>
      </c>
      <c r="N18" s="31">
        <f t="shared" si="11"/>
        <v>37</v>
      </c>
      <c r="O18" s="43">
        <f t="shared" si="12"/>
        <v>153</v>
      </c>
      <c r="P18" s="46" t="s">
        <v>179</v>
      </c>
      <c r="Q18" s="49" t="s">
        <v>236</v>
      </c>
      <c r="R18" s="52" t="s">
        <v>211</v>
      </c>
      <c r="S18" s="19" t="s">
        <v>76</v>
      </c>
      <c r="T18" s="20">
        <v>7593.625</v>
      </c>
      <c r="U18" s="20">
        <v>9042.8307599999989</v>
      </c>
      <c r="V18" s="20">
        <v>25906.861000000001</v>
      </c>
      <c r="W18" s="20">
        <v>795.49599999999998</v>
      </c>
      <c r="X18" s="20">
        <v>439.96084000000002</v>
      </c>
      <c r="Y18" s="20">
        <v>6393.9742180000003</v>
      </c>
      <c r="Z18" s="20">
        <v>8.5418199999999995</v>
      </c>
      <c r="AA18" s="20">
        <v>7.2210000000000001</v>
      </c>
      <c r="AB18" s="20">
        <v>16320.430759999999</v>
      </c>
    </row>
    <row r="19" spans="1:28" s="4" customFormat="1" ht="24" customHeight="1">
      <c r="A19" s="17">
        <v>15</v>
      </c>
      <c r="B19" s="18" t="s">
        <v>33</v>
      </c>
      <c r="C19" s="30">
        <f t="shared" si="0"/>
        <v>136.43473650180943</v>
      </c>
      <c r="D19" s="31">
        <f t="shared" si="1"/>
        <v>4</v>
      </c>
      <c r="E19" s="30">
        <f t="shared" si="2"/>
        <v>41.840556520658296</v>
      </c>
      <c r="F19" s="31">
        <f t="shared" si="3"/>
        <v>6</v>
      </c>
      <c r="G19" s="30">
        <f t="shared" si="4"/>
        <v>38.077379756871032</v>
      </c>
      <c r="H19" s="31">
        <f t="shared" si="5"/>
        <v>41</v>
      </c>
      <c r="I19" s="30">
        <f t="shared" si="6"/>
        <v>140.26126764447824</v>
      </c>
      <c r="J19" s="31">
        <f t="shared" si="7"/>
        <v>10</v>
      </c>
      <c r="K19" s="38">
        <f t="shared" si="8"/>
        <v>0.56295423195588945</v>
      </c>
      <c r="L19" s="31">
        <f t="shared" si="9"/>
        <v>46</v>
      </c>
      <c r="M19" s="30">
        <f t="shared" si="10"/>
        <v>48.935064804365233</v>
      </c>
      <c r="N19" s="31">
        <f t="shared" si="11"/>
        <v>48</v>
      </c>
      <c r="O19" s="43">
        <f t="shared" si="12"/>
        <v>155</v>
      </c>
      <c r="P19" s="46" t="s">
        <v>180</v>
      </c>
      <c r="Q19" s="49" t="s">
        <v>235</v>
      </c>
      <c r="R19" s="52" t="s">
        <v>211</v>
      </c>
      <c r="S19" s="19" t="s">
        <v>87</v>
      </c>
      <c r="T19" s="20">
        <v>10362.5</v>
      </c>
      <c r="U19" s="20">
        <v>14138.049570000001</v>
      </c>
      <c r="V19" s="20">
        <v>33790.300000000003</v>
      </c>
      <c r="W19" s="20">
        <v>756.8</v>
      </c>
      <c r="X19" s="20">
        <v>288.16960999999998</v>
      </c>
      <c r="Y19" s="20">
        <v>10045.565976</v>
      </c>
      <c r="Z19" s="20">
        <v>48.011389999999999</v>
      </c>
      <c r="AA19" s="20">
        <v>12.093</v>
      </c>
      <c r="AB19" s="20">
        <v>28891.449570000001</v>
      </c>
    </row>
    <row r="20" spans="1:28" s="4" customFormat="1" ht="24" customHeight="1">
      <c r="A20" s="17">
        <v>16</v>
      </c>
      <c r="B20" s="18" t="s">
        <v>10</v>
      </c>
      <c r="C20" s="30">
        <f t="shared" si="0"/>
        <v>119.39271957107648</v>
      </c>
      <c r="D20" s="31">
        <f t="shared" si="1"/>
        <v>12</v>
      </c>
      <c r="E20" s="30">
        <f t="shared" si="2"/>
        <v>39.696645239366234</v>
      </c>
      <c r="F20" s="31">
        <f t="shared" si="3"/>
        <v>10</v>
      </c>
      <c r="G20" s="30">
        <f t="shared" si="4"/>
        <v>154.26467072816942</v>
      </c>
      <c r="H20" s="31">
        <f t="shared" si="5"/>
        <v>11</v>
      </c>
      <c r="I20" s="30">
        <f t="shared" si="6"/>
        <v>107.09770367166919</v>
      </c>
      <c r="J20" s="31">
        <f t="shared" si="7"/>
        <v>65</v>
      </c>
      <c r="K20" s="38">
        <f t="shared" si="8"/>
        <v>0.71630529137127152</v>
      </c>
      <c r="L20" s="31">
        <f t="shared" si="9"/>
        <v>30</v>
      </c>
      <c r="M20" s="30">
        <f t="shared" si="10"/>
        <v>60.343996870103865</v>
      </c>
      <c r="N20" s="31">
        <f t="shared" si="11"/>
        <v>28</v>
      </c>
      <c r="O20" s="43">
        <f t="shared" si="12"/>
        <v>156</v>
      </c>
      <c r="P20" s="46" t="s">
        <v>181</v>
      </c>
      <c r="Q20" s="49" t="s">
        <v>235</v>
      </c>
      <c r="R20" s="52" t="s">
        <v>171</v>
      </c>
      <c r="S20" s="19" t="s">
        <v>86</v>
      </c>
      <c r="T20" s="20">
        <v>11896.387000000001</v>
      </c>
      <c r="U20" s="20">
        <v>14203.419970000001</v>
      </c>
      <c r="V20" s="20">
        <v>35779.9</v>
      </c>
      <c r="W20" s="20">
        <v>1378.8</v>
      </c>
      <c r="X20" s="20">
        <v>2127.00128</v>
      </c>
      <c r="Y20" s="20">
        <v>13262.114390000002</v>
      </c>
      <c r="Z20" s="20">
        <v>0</v>
      </c>
      <c r="AA20" s="20">
        <v>9.548</v>
      </c>
      <c r="AB20" s="20">
        <v>23537.419969999999</v>
      </c>
    </row>
    <row r="21" spans="1:28" s="4" customFormat="1" ht="24" customHeight="1">
      <c r="A21" s="17">
        <v>17</v>
      </c>
      <c r="B21" s="18" t="s">
        <v>34</v>
      </c>
      <c r="C21" s="30">
        <f t="shared" si="0"/>
        <v>108.87628769623024</v>
      </c>
      <c r="D21" s="31">
        <f t="shared" si="1"/>
        <v>29</v>
      </c>
      <c r="E21" s="30">
        <f t="shared" si="2"/>
        <v>34.626633436125573</v>
      </c>
      <c r="F21" s="31">
        <f t="shared" si="3"/>
        <v>28</v>
      </c>
      <c r="G21" s="30">
        <f t="shared" si="4"/>
        <v>213.46386870419462</v>
      </c>
      <c r="H21" s="31">
        <f t="shared" si="5"/>
        <v>8</v>
      </c>
      <c r="I21" s="30">
        <f t="shared" si="6"/>
        <v>119.16217648141097</v>
      </c>
      <c r="J21" s="31">
        <f t="shared" si="7"/>
        <v>41</v>
      </c>
      <c r="K21" s="38">
        <f t="shared" si="8"/>
        <v>0.82187731557955856</v>
      </c>
      <c r="L21" s="31">
        <f t="shared" si="9"/>
        <v>19</v>
      </c>
      <c r="M21" s="30">
        <f t="shared" si="10"/>
        <v>58.129350588086204</v>
      </c>
      <c r="N21" s="31">
        <f t="shared" si="11"/>
        <v>34</v>
      </c>
      <c r="O21" s="43">
        <f t="shared" si="12"/>
        <v>159</v>
      </c>
      <c r="P21" s="46" t="s">
        <v>213</v>
      </c>
      <c r="Q21" s="49" t="s">
        <v>235</v>
      </c>
      <c r="R21" s="52" t="s">
        <v>212</v>
      </c>
      <c r="S21" s="19" t="s">
        <v>79</v>
      </c>
      <c r="T21" s="20">
        <v>12582.16</v>
      </c>
      <c r="U21" s="20">
        <v>13698.988720000001</v>
      </c>
      <c r="V21" s="20">
        <v>39562</v>
      </c>
      <c r="W21" s="20">
        <v>641.29999999999995</v>
      </c>
      <c r="X21" s="20">
        <v>1368.94379</v>
      </c>
      <c r="Y21" s="20">
        <v>11493.751829999997</v>
      </c>
      <c r="Z21" s="20">
        <v>2.7838799999999999</v>
      </c>
      <c r="AA21" s="20">
        <v>8.0259999999999998</v>
      </c>
      <c r="AB21" s="20">
        <v>23566.388719999999</v>
      </c>
    </row>
    <row r="22" spans="1:28" s="4" customFormat="1" ht="24" customHeight="1">
      <c r="A22" s="17">
        <v>18</v>
      </c>
      <c r="B22" s="18" t="s">
        <v>43</v>
      </c>
      <c r="C22" s="30">
        <f t="shared" si="0"/>
        <v>112.89236577696539</v>
      </c>
      <c r="D22" s="31">
        <f t="shared" si="1"/>
        <v>22</v>
      </c>
      <c r="E22" s="30">
        <f t="shared" si="2"/>
        <v>34.534579552469864</v>
      </c>
      <c r="F22" s="31">
        <f t="shared" si="3"/>
        <v>31</v>
      </c>
      <c r="G22" s="30">
        <f t="shared" si="4"/>
        <v>26.444796037802387</v>
      </c>
      <c r="H22" s="31">
        <f t="shared" si="5"/>
        <v>53</v>
      </c>
      <c r="I22" s="30">
        <f t="shared" si="6"/>
        <v>116.80593998051214</v>
      </c>
      <c r="J22" s="31">
        <f t="shared" si="7"/>
        <v>50</v>
      </c>
      <c r="K22" s="38">
        <f t="shared" si="8"/>
        <v>1.4717333933758903</v>
      </c>
      <c r="L22" s="31">
        <f t="shared" si="9"/>
        <v>5</v>
      </c>
      <c r="M22" s="30">
        <f t="shared" si="10"/>
        <v>79.767368530751</v>
      </c>
      <c r="N22" s="31">
        <f t="shared" si="11"/>
        <v>3</v>
      </c>
      <c r="O22" s="43">
        <f t="shared" si="12"/>
        <v>164</v>
      </c>
      <c r="P22" s="46" t="s">
        <v>225</v>
      </c>
      <c r="Q22" s="49" t="s">
        <v>236</v>
      </c>
      <c r="R22" s="52" t="s">
        <v>176</v>
      </c>
      <c r="S22" s="19" t="s">
        <v>89</v>
      </c>
      <c r="T22" s="20">
        <v>36286.822999999997</v>
      </c>
      <c r="U22" s="20">
        <v>40965.052950000005</v>
      </c>
      <c r="V22" s="20">
        <v>118620.39</v>
      </c>
      <c r="W22" s="20">
        <v>1956.49</v>
      </c>
      <c r="X22" s="20">
        <v>517.38978999999995</v>
      </c>
      <c r="Y22" s="20">
        <v>35071.035733999997</v>
      </c>
      <c r="Z22" s="20">
        <v>0</v>
      </c>
      <c r="AA22" s="20">
        <v>13.403</v>
      </c>
      <c r="AB22" s="20">
        <v>51355.652950000003</v>
      </c>
    </row>
    <row r="23" spans="1:28" s="4" customFormat="1" ht="24" customHeight="1">
      <c r="A23" s="17">
        <v>19</v>
      </c>
      <c r="B23" s="18" t="s">
        <v>23</v>
      </c>
      <c r="C23" s="30">
        <f t="shared" si="0"/>
        <v>127.52165625596838</v>
      </c>
      <c r="D23" s="31">
        <f t="shared" si="1"/>
        <v>7</v>
      </c>
      <c r="E23" s="30">
        <f t="shared" si="2"/>
        <v>41.979609618038843</v>
      </c>
      <c r="F23" s="31">
        <f t="shared" si="3"/>
        <v>4</v>
      </c>
      <c r="G23" s="30">
        <f t="shared" si="4"/>
        <v>21.565623648648646</v>
      </c>
      <c r="H23" s="31">
        <f t="shared" si="5"/>
        <v>59</v>
      </c>
      <c r="I23" s="30">
        <f t="shared" si="6"/>
        <v>156.51454721047759</v>
      </c>
      <c r="J23" s="31">
        <f t="shared" si="7"/>
        <v>5</v>
      </c>
      <c r="K23" s="38">
        <f t="shared" si="8"/>
        <v>0.6000854245263102</v>
      </c>
      <c r="L23" s="31">
        <f t="shared" si="9"/>
        <v>44</v>
      </c>
      <c r="M23" s="30">
        <f t="shared" si="10"/>
        <v>50.448932896393927</v>
      </c>
      <c r="N23" s="31">
        <f t="shared" si="11"/>
        <v>46</v>
      </c>
      <c r="O23" s="43">
        <f t="shared" si="12"/>
        <v>165</v>
      </c>
      <c r="P23" s="46" t="s">
        <v>226</v>
      </c>
      <c r="Q23" s="48"/>
      <c r="R23" s="52"/>
      <c r="S23" s="19" t="s">
        <v>116</v>
      </c>
      <c r="T23" s="20">
        <v>11430.069</v>
      </c>
      <c r="U23" s="20">
        <v>14575.813300000002</v>
      </c>
      <c r="V23" s="20">
        <v>34721.173999999999</v>
      </c>
      <c r="W23" s="20">
        <v>1480</v>
      </c>
      <c r="X23" s="20">
        <v>319.17122999999998</v>
      </c>
      <c r="Y23" s="20">
        <v>9312.2898860000005</v>
      </c>
      <c r="Z23" s="20">
        <v>0.72495000000000009</v>
      </c>
      <c r="AA23" s="20">
        <v>11.696</v>
      </c>
      <c r="AB23" s="20">
        <v>28892.213299999999</v>
      </c>
    </row>
    <row r="24" spans="1:28" s="4" customFormat="1" ht="24" customHeight="1">
      <c r="A24" s="17">
        <v>20</v>
      </c>
      <c r="B24" s="18" t="s">
        <v>40</v>
      </c>
      <c r="C24" s="30">
        <f t="shared" si="0"/>
        <v>102.20055585697145</v>
      </c>
      <c r="D24" s="31">
        <f t="shared" si="1"/>
        <v>50</v>
      </c>
      <c r="E24" s="30">
        <f t="shared" si="2"/>
        <v>33.514582289893937</v>
      </c>
      <c r="F24" s="31">
        <f t="shared" si="3"/>
        <v>38</v>
      </c>
      <c r="G24" s="30">
        <f t="shared" si="4"/>
        <v>66.590357824679842</v>
      </c>
      <c r="H24" s="31">
        <f t="shared" si="5"/>
        <v>24</v>
      </c>
      <c r="I24" s="30">
        <f t="shared" si="6"/>
        <v>126.48947376675534</v>
      </c>
      <c r="J24" s="31">
        <f t="shared" si="7"/>
        <v>27</v>
      </c>
      <c r="K24" s="38">
        <f t="shared" si="8"/>
        <v>0.96060436026484686</v>
      </c>
      <c r="L24" s="31">
        <f t="shared" si="9"/>
        <v>12</v>
      </c>
      <c r="M24" s="30">
        <f t="shared" si="10"/>
        <v>70.58293872661207</v>
      </c>
      <c r="N24" s="31">
        <f t="shared" si="11"/>
        <v>15</v>
      </c>
      <c r="O24" s="43">
        <f t="shared" si="12"/>
        <v>166</v>
      </c>
      <c r="P24" s="46" t="s">
        <v>214</v>
      </c>
      <c r="Q24" s="49" t="s">
        <v>236</v>
      </c>
      <c r="R24" s="52" t="s">
        <v>175</v>
      </c>
      <c r="S24" s="19" t="s">
        <v>83</v>
      </c>
      <c r="T24" s="20">
        <v>40335.555999999997</v>
      </c>
      <c r="U24" s="20">
        <v>41223.16244</v>
      </c>
      <c r="V24" s="20">
        <v>123000.675</v>
      </c>
      <c r="W24" s="20">
        <v>4159.0200000000004</v>
      </c>
      <c r="X24" s="20">
        <v>2769.5063</v>
      </c>
      <c r="Y24" s="20">
        <v>32564.250766000005</v>
      </c>
      <c r="Z24" s="20">
        <v>32.813010000000006</v>
      </c>
      <c r="AA24" s="20">
        <v>20.664000000000001</v>
      </c>
      <c r="AB24" s="20">
        <v>58403.862439999997</v>
      </c>
    </row>
    <row r="25" spans="1:28" s="4" customFormat="1" ht="24" customHeight="1">
      <c r="A25" s="17">
        <v>21</v>
      </c>
      <c r="B25" s="18" t="s">
        <v>12</v>
      </c>
      <c r="C25" s="30">
        <f t="shared" si="0"/>
        <v>120.11893099759561</v>
      </c>
      <c r="D25" s="31">
        <f t="shared" si="1"/>
        <v>10</v>
      </c>
      <c r="E25" s="30">
        <f t="shared" si="2"/>
        <v>37.6866001939851</v>
      </c>
      <c r="F25" s="31">
        <f t="shared" si="3"/>
        <v>14</v>
      </c>
      <c r="G25" s="30">
        <f t="shared" si="4"/>
        <v>447.81933333333336</v>
      </c>
      <c r="H25" s="31">
        <f t="shared" si="5"/>
        <v>3</v>
      </c>
      <c r="I25" s="30">
        <f t="shared" si="6"/>
        <v>120.61117225055995</v>
      </c>
      <c r="J25" s="31">
        <f t="shared" si="7"/>
        <v>37</v>
      </c>
      <c r="K25" s="38">
        <f t="shared" si="8"/>
        <v>0.46254920799915289</v>
      </c>
      <c r="L25" s="31">
        <f t="shared" si="9"/>
        <v>53</v>
      </c>
      <c r="M25" s="30">
        <f t="shared" si="10"/>
        <v>43.782951027626552</v>
      </c>
      <c r="N25" s="31">
        <f t="shared" si="11"/>
        <v>55</v>
      </c>
      <c r="O25" s="43">
        <f t="shared" si="12"/>
        <v>172</v>
      </c>
      <c r="P25" s="46" t="s">
        <v>182</v>
      </c>
      <c r="Q25" s="48"/>
      <c r="R25" s="52"/>
      <c r="S25" s="19" t="s">
        <v>114</v>
      </c>
      <c r="T25" s="20">
        <v>11093.483</v>
      </c>
      <c r="U25" s="20">
        <v>13325.37319</v>
      </c>
      <c r="V25" s="20">
        <v>35358.385000000002</v>
      </c>
      <c r="W25" s="20">
        <v>60</v>
      </c>
      <c r="X25" s="20">
        <v>268.69159999999999</v>
      </c>
      <c r="Y25" s="20">
        <v>11029.801752000001</v>
      </c>
      <c r="Z25" s="20">
        <v>22.2</v>
      </c>
      <c r="AA25" s="20">
        <v>13.872</v>
      </c>
      <c r="AB25" s="20">
        <v>30435.073190000003</v>
      </c>
    </row>
    <row r="26" spans="1:28" s="4" customFormat="1" ht="24" customHeight="1">
      <c r="A26" s="17">
        <v>22</v>
      </c>
      <c r="B26" s="18" t="s">
        <v>74</v>
      </c>
      <c r="C26" s="30">
        <f t="shared" si="0"/>
        <v>106.47317425253023</v>
      </c>
      <c r="D26" s="31">
        <f t="shared" si="1"/>
        <v>34</v>
      </c>
      <c r="E26" s="30">
        <f t="shared" si="2"/>
        <v>35.459303509318893</v>
      </c>
      <c r="F26" s="31">
        <f t="shared" si="3"/>
        <v>22</v>
      </c>
      <c r="G26" s="30">
        <f t="shared" si="4"/>
        <v>516.27147878156734</v>
      </c>
      <c r="H26" s="31">
        <f t="shared" si="5"/>
        <v>1</v>
      </c>
      <c r="I26" s="30">
        <f t="shared" si="6"/>
        <v>121.02560194392164</v>
      </c>
      <c r="J26" s="31">
        <f t="shared" si="7"/>
        <v>34</v>
      </c>
      <c r="K26" s="38">
        <f t="shared" si="8"/>
        <v>0.62653072053067205</v>
      </c>
      <c r="L26" s="31">
        <f t="shared" si="9"/>
        <v>40</v>
      </c>
      <c r="M26" s="30">
        <f t="shared" si="10"/>
        <v>52.371895896894969</v>
      </c>
      <c r="N26" s="31">
        <f t="shared" si="11"/>
        <v>44</v>
      </c>
      <c r="O26" s="43">
        <f t="shared" si="12"/>
        <v>175</v>
      </c>
      <c r="P26" s="46" t="s">
        <v>183</v>
      </c>
      <c r="Q26" s="49" t="s">
        <v>236</v>
      </c>
      <c r="R26" s="52" t="s">
        <v>176</v>
      </c>
      <c r="S26" s="19" t="s">
        <v>103</v>
      </c>
      <c r="T26" s="20">
        <v>15061.611999999999</v>
      </c>
      <c r="U26" s="20">
        <v>16036.57639</v>
      </c>
      <c r="V26" s="20">
        <v>45225.3</v>
      </c>
      <c r="W26" s="20">
        <v>33.800800000000002</v>
      </c>
      <c r="X26" s="20">
        <v>174.50389000000001</v>
      </c>
      <c r="Y26" s="20">
        <v>13133.68981</v>
      </c>
      <c r="Z26" s="20">
        <v>141.44924</v>
      </c>
      <c r="AA26" s="20">
        <v>12.324999999999999</v>
      </c>
      <c r="AB26" s="20">
        <v>30620.576390000002</v>
      </c>
    </row>
    <row r="27" spans="1:28" s="4" customFormat="1" ht="24" customHeight="1">
      <c r="A27" s="17">
        <v>23</v>
      </c>
      <c r="B27" s="18" t="s">
        <v>63</v>
      </c>
      <c r="C27" s="30">
        <f t="shared" si="0"/>
        <v>134.94035392525433</v>
      </c>
      <c r="D27" s="31">
        <f t="shared" si="1"/>
        <v>5</v>
      </c>
      <c r="E27" s="30">
        <f t="shared" si="2"/>
        <v>43.015725654225655</v>
      </c>
      <c r="F27" s="31">
        <f t="shared" si="3"/>
        <v>3</v>
      </c>
      <c r="G27" s="30">
        <f t="shared" si="4"/>
        <v>76.079864583333332</v>
      </c>
      <c r="H27" s="31">
        <f t="shared" si="5"/>
        <v>22</v>
      </c>
      <c r="I27" s="30">
        <f t="shared" si="6"/>
        <v>197.3102865004675</v>
      </c>
      <c r="J27" s="31">
        <f t="shared" si="7"/>
        <v>2</v>
      </c>
      <c r="K27" s="38">
        <f t="shared" si="8"/>
        <v>0.20488081587352541</v>
      </c>
      <c r="L27" s="31">
        <f t="shared" si="9"/>
        <v>72</v>
      </c>
      <c r="M27" s="30">
        <f t="shared" si="10"/>
        <v>18.397101020868945</v>
      </c>
      <c r="N27" s="31">
        <f t="shared" si="11"/>
        <v>73</v>
      </c>
      <c r="O27" s="43">
        <f t="shared" si="12"/>
        <v>177</v>
      </c>
      <c r="P27" s="46" t="s">
        <v>184</v>
      </c>
      <c r="Q27" s="49" t="s">
        <v>236</v>
      </c>
      <c r="R27" s="52" t="s">
        <v>168</v>
      </c>
      <c r="S27" s="19" t="s">
        <v>97</v>
      </c>
      <c r="T27" s="20">
        <v>7430.665</v>
      </c>
      <c r="U27" s="20">
        <v>10026.96565</v>
      </c>
      <c r="V27" s="20">
        <v>23310</v>
      </c>
      <c r="W27" s="20">
        <v>96</v>
      </c>
      <c r="X27" s="20">
        <v>73.036670000000001</v>
      </c>
      <c r="Y27" s="20">
        <v>5018.7786179999985</v>
      </c>
      <c r="Z27" s="20">
        <v>124.39917999999999</v>
      </c>
      <c r="AA27" s="20">
        <v>23.565999999999999</v>
      </c>
      <c r="AB27" s="20">
        <v>54502.965649999998</v>
      </c>
    </row>
    <row r="28" spans="1:28" s="4" customFormat="1" ht="24" customHeight="1">
      <c r="A28" s="17">
        <v>24</v>
      </c>
      <c r="B28" s="18" t="s">
        <v>15</v>
      </c>
      <c r="C28" s="30">
        <f t="shared" si="0"/>
        <v>151.73563935342605</v>
      </c>
      <c r="D28" s="31">
        <f t="shared" si="1"/>
        <v>2</v>
      </c>
      <c r="E28" s="30">
        <f t="shared" si="2"/>
        <v>41.05937684579439</v>
      </c>
      <c r="F28" s="31">
        <f t="shared" si="3"/>
        <v>8</v>
      </c>
      <c r="G28" s="30">
        <f t="shared" si="4"/>
        <v>20.040116863905329</v>
      </c>
      <c r="H28" s="31">
        <f t="shared" si="5"/>
        <v>61</v>
      </c>
      <c r="I28" s="30">
        <f t="shared" si="6"/>
        <v>138.21898402679741</v>
      </c>
      <c r="J28" s="31">
        <f t="shared" si="7"/>
        <v>12</v>
      </c>
      <c r="K28" s="38">
        <f t="shared" si="8"/>
        <v>0.4487227954218399</v>
      </c>
      <c r="L28" s="31">
        <f t="shared" si="9"/>
        <v>57</v>
      </c>
      <c r="M28" s="30">
        <f t="shared" si="10"/>
        <v>42.424173110721782</v>
      </c>
      <c r="N28" s="31">
        <f t="shared" si="11"/>
        <v>56</v>
      </c>
      <c r="O28" s="43">
        <f t="shared" si="12"/>
        <v>196</v>
      </c>
      <c r="P28" s="46" t="s">
        <v>185</v>
      </c>
      <c r="Q28" s="48"/>
      <c r="R28" s="52"/>
      <c r="S28" s="19">
        <v>13539000000</v>
      </c>
      <c r="T28" s="20">
        <v>11581.599</v>
      </c>
      <c r="U28" s="20">
        <v>17573.41329</v>
      </c>
      <c r="V28" s="20">
        <v>42800</v>
      </c>
      <c r="W28" s="20">
        <v>676</v>
      </c>
      <c r="X28" s="20">
        <v>135.47119000000001</v>
      </c>
      <c r="Y28" s="20">
        <v>12714.182074</v>
      </c>
      <c r="Z28" s="20">
        <v>0</v>
      </c>
      <c r="AA28" s="20">
        <v>18.858000000000001</v>
      </c>
      <c r="AB28" s="20">
        <v>41423.113290000001</v>
      </c>
    </row>
    <row r="29" spans="1:28" s="4" customFormat="1" ht="24" customHeight="1">
      <c r="A29" s="17">
        <v>25</v>
      </c>
      <c r="B29" s="18" t="s">
        <v>62</v>
      </c>
      <c r="C29" s="30">
        <f t="shared" si="0"/>
        <v>102.02981265639283</v>
      </c>
      <c r="D29" s="31">
        <f t="shared" si="1"/>
        <v>52</v>
      </c>
      <c r="E29" s="30">
        <f t="shared" si="2"/>
        <v>32.234437081009865</v>
      </c>
      <c r="F29" s="31">
        <f t="shared" si="3"/>
        <v>48</v>
      </c>
      <c r="G29" s="30">
        <f t="shared" si="4"/>
        <v>29.706864201887452</v>
      </c>
      <c r="H29" s="31">
        <f t="shared" si="5"/>
        <v>51</v>
      </c>
      <c r="I29" s="30">
        <f t="shared" si="6"/>
        <v>121.16000191255398</v>
      </c>
      <c r="J29" s="31">
        <f t="shared" si="7"/>
        <v>32</v>
      </c>
      <c r="K29" s="38">
        <f t="shared" si="8"/>
        <v>1.0154756846978006</v>
      </c>
      <c r="L29" s="31">
        <f t="shared" si="9"/>
        <v>9</v>
      </c>
      <c r="M29" s="30">
        <f t="shared" si="10"/>
        <v>77.391451146552967</v>
      </c>
      <c r="N29" s="31">
        <f t="shared" si="11"/>
        <v>5</v>
      </c>
      <c r="O29" s="43">
        <f t="shared" si="12"/>
        <v>197</v>
      </c>
      <c r="P29" s="46" t="s">
        <v>186</v>
      </c>
      <c r="Q29" s="49" t="s">
        <v>235</v>
      </c>
      <c r="R29" s="52" t="s">
        <v>213</v>
      </c>
      <c r="S29" s="19" t="s">
        <v>135</v>
      </c>
      <c r="T29" s="20">
        <v>206227.48</v>
      </c>
      <c r="U29" s="20">
        <v>210413.51149</v>
      </c>
      <c r="V29" s="20">
        <v>652760</v>
      </c>
      <c r="W29" s="20">
        <v>41940.199999999997</v>
      </c>
      <c r="X29" s="20">
        <v>12459.118259999999</v>
      </c>
      <c r="Y29" s="20">
        <v>173521.31318200001</v>
      </c>
      <c r="Z29" s="20">
        <v>175.08511999999999</v>
      </c>
      <c r="AA29" s="20">
        <v>99.775000000000006</v>
      </c>
      <c r="AB29" s="20">
        <v>271882.11148999998</v>
      </c>
    </row>
    <row r="30" spans="1:28" s="4" customFormat="1" ht="24" customHeight="1">
      <c r="A30" s="17">
        <v>26</v>
      </c>
      <c r="B30" s="18" t="s">
        <v>16</v>
      </c>
      <c r="C30" s="30">
        <f t="shared" si="0"/>
        <v>117.50334462255665</v>
      </c>
      <c r="D30" s="31">
        <f t="shared" si="1"/>
        <v>14</v>
      </c>
      <c r="E30" s="30">
        <f t="shared" si="2"/>
        <v>39.16746943970859</v>
      </c>
      <c r="F30" s="31">
        <f t="shared" si="3"/>
        <v>11</v>
      </c>
      <c r="G30" s="30">
        <f t="shared" si="4"/>
        <v>128.27580152671757</v>
      </c>
      <c r="H30" s="31">
        <f t="shared" si="5"/>
        <v>15</v>
      </c>
      <c r="I30" s="30">
        <f t="shared" si="6"/>
        <v>119.23622062765251</v>
      </c>
      <c r="J30" s="31">
        <f t="shared" si="7"/>
        <v>40</v>
      </c>
      <c r="K30" s="38">
        <f t="shared" si="8"/>
        <v>0.44085626916618859</v>
      </c>
      <c r="L30" s="31">
        <f t="shared" si="9"/>
        <v>59</v>
      </c>
      <c r="M30" s="30">
        <f t="shared" si="10"/>
        <v>39.647674402477207</v>
      </c>
      <c r="N30" s="31">
        <f t="shared" si="11"/>
        <v>61</v>
      </c>
      <c r="O30" s="43">
        <f t="shared" si="12"/>
        <v>200</v>
      </c>
      <c r="P30" s="46" t="s">
        <v>187</v>
      </c>
      <c r="Q30" s="49" t="s">
        <v>235</v>
      </c>
      <c r="R30" s="52" t="s">
        <v>212</v>
      </c>
      <c r="S30" s="19" t="s">
        <v>137</v>
      </c>
      <c r="T30" s="20">
        <v>12884.263999999999</v>
      </c>
      <c r="U30" s="20">
        <v>15139.441130000001</v>
      </c>
      <c r="V30" s="20">
        <v>38653.1</v>
      </c>
      <c r="W30" s="20">
        <v>576.4</v>
      </c>
      <c r="X30" s="20">
        <v>739.38171999999997</v>
      </c>
      <c r="Y30" s="20">
        <v>12642.028613999999</v>
      </c>
      <c r="Z30" s="20">
        <v>65.563999999999993</v>
      </c>
      <c r="AA30" s="20">
        <v>16.536000000000001</v>
      </c>
      <c r="AB30" s="20">
        <v>38184.941129999999</v>
      </c>
    </row>
    <row r="31" spans="1:28" s="4" customFormat="1" ht="24" customHeight="1">
      <c r="A31" s="17">
        <v>27</v>
      </c>
      <c r="B31" s="18" t="s">
        <v>11</v>
      </c>
      <c r="C31" s="30">
        <f t="shared" si="0"/>
        <v>113.62931422971268</v>
      </c>
      <c r="D31" s="31">
        <f t="shared" si="1"/>
        <v>20</v>
      </c>
      <c r="E31" s="30">
        <f t="shared" si="2"/>
        <v>35.106222093648789</v>
      </c>
      <c r="F31" s="31">
        <f t="shared" si="3"/>
        <v>23</v>
      </c>
      <c r="G31" s="30">
        <f t="shared" si="4"/>
        <v>15.031783147560862</v>
      </c>
      <c r="H31" s="31">
        <f t="shared" si="5"/>
        <v>66</v>
      </c>
      <c r="I31" s="30">
        <f t="shared" si="6"/>
        <v>114.20404022517761</v>
      </c>
      <c r="J31" s="31">
        <f t="shared" si="7"/>
        <v>56</v>
      </c>
      <c r="K31" s="38">
        <f t="shared" si="8"/>
        <v>0.81286815362359333</v>
      </c>
      <c r="L31" s="31">
        <f t="shared" si="9"/>
        <v>20</v>
      </c>
      <c r="M31" s="30">
        <f t="shared" si="10"/>
        <v>65.503980814290614</v>
      </c>
      <c r="N31" s="31">
        <f t="shared" si="11"/>
        <v>21</v>
      </c>
      <c r="O31" s="43">
        <f t="shared" si="12"/>
        <v>206</v>
      </c>
      <c r="P31" s="46" t="s">
        <v>188</v>
      </c>
      <c r="Q31" s="49" t="s">
        <v>235</v>
      </c>
      <c r="R31" s="52" t="s">
        <v>178</v>
      </c>
      <c r="S31" s="19" t="s">
        <v>102</v>
      </c>
      <c r="T31" s="20">
        <v>59325.857000000004</v>
      </c>
      <c r="U31" s="20">
        <v>67411.564469999998</v>
      </c>
      <c r="V31" s="20">
        <v>192021.7</v>
      </c>
      <c r="W31" s="20">
        <v>18832.087</v>
      </c>
      <c r="X31" s="20">
        <v>2830.7984799999999</v>
      </c>
      <c r="Y31" s="20">
        <v>59002.66354599996</v>
      </c>
      <c r="Z31" s="20">
        <v>28.138860000000001</v>
      </c>
      <c r="AA31" s="20">
        <v>39.933</v>
      </c>
      <c r="AB31" s="20">
        <v>102912.16447</v>
      </c>
    </row>
    <row r="32" spans="1:28" s="4" customFormat="1" ht="24" customHeight="1">
      <c r="A32" s="17">
        <v>28</v>
      </c>
      <c r="B32" s="18" t="s">
        <v>13</v>
      </c>
      <c r="C32" s="30">
        <f t="shared" si="0"/>
        <v>105.41727696011149</v>
      </c>
      <c r="D32" s="31">
        <f t="shared" si="1"/>
        <v>39</v>
      </c>
      <c r="E32" s="30">
        <f t="shared" si="2"/>
        <v>35.58915188013659</v>
      </c>
      <c r="F32" s="31">
        <f t="shared" si="3"/>
        <v>20</v>
      </c>
      <c r="G32" s="30">
        <f t="shared" si="4"/>
        <v>4.0530427558950066</v>
      </c>
      <c r="H32" s="31">
        <f t="shared" si="5"/>
        <v>73</v>
      </c>
      <c r="I32" s="30">
        <f t="shared" si="6"/>
        <v>120.91844267049939</v>
      </c>
      <c r="J32" s="31">
        <f t="shared" si="7"/>
        <v>35</v>
      </c>
      <c r="K32" s="38">
        <f t="shared" si="8"/>
        <v>0.79212256637745848</v>
      </c>
      <c r="L32" s="31">
        <f t="shared" si="9"/>
        <v>21</v>
      </c>
      <c r="M32" s="30">
        <f t="shared" si="10"/>
        <v>65.557633078554545</v>
      </c>
      <c r="N32" s="31">
        <f t="shared" si="11"/>
        <v>20</v>
      </c>
      <c r="O32" s="43">
        <f t="shared" si="12"/>
        <v>208</v>
      </c>
      <c r="P32" s="46" t="s">
        <v>229</v>
      </c>
      <c r="Q32" s="49" t="s">
        <v>235</v>
      </c>
      <c r="R32" s="52" t="s">
        <v>212</v>
      </c>
      <c r="S32" s="19" t="s">
        <v>98</v>
      </c>
      <c r="T32" s="20">
        <v>61817.53</v>
      </c>
      <c r="U32" s="20">
        <v>65166.356810000005</v>
      </c>
      <c r="V32" s="20">
        <v>183107.361</v>
      </c>
      <c r="W32" s="20">
        <v>66238.865999999995</v>
      </c>
      <c r="X32" s="20">
        <v>2684.6895600000003</v>
      </c>
      <c r="Y32" s="20">
        <v>53892.818474000014</v>
      </c>
      <c r="Z32" s="20">
        <v>0</v>
      </c>
      <c r="AA32" s="20">
        <v>39.613999999999997</v>
      </c>
      <c r="AB32" s="20">
        <v>99403.15681</v>
      </c>
    </row>
    <row r="33" spans="1:28" s="4" customFormat="1" ht="24" customHeight="1">
      <c r="A33" s="17">
        <v>29</v>
      </c>
      <c r="B33" s="18" t="s">
        <v>17</v>
      </c>
      <c r="C33" s="30">
        <f t="shared" si="0"/>
        <v>108.79010010134873</v>
      </c>
      <c r="D33" s="31">
        <f t="shared" si="1"/>
        <v>30</v>
      </c>
      <c r="E33" s="30">
        <f t="shared" si="2"/>
        <v>34.176811700451466</v>
      </c>
      <c r="F33" s="31">
        <f t="shared" si="3"/>
        <v>36</v>
      </c>
      <c r="G33" s="30">
        <f t="shared" si="4"/>
        <v>39.785932943348698</v>
      </c>
      <c r="H33" s="31">
        <f t="shared" si="5"/>
        <v>39</v>
      </c>
      <c r="I33" s="30">
        <f t="shared" si="6"/>
        <v>104.00550552967735</v>
      </c>
      <c r="J33" s="31">
        <f t="shared" si="7"/>
        <v>67</v>
      </c>
      <c r="K33" s="38">
        <f t="shared" si="8"/>
        <v>0.75531218229814068</v>
      </c>
      <c r="L33" s="31">
        <f t="shared" si="9"/>
        <v>26</v>
      </c>
      <c r="M33" s="30">
        <f t="shared" si="10"/>
        <v>73.303582488482903</v>
      </c>
      <c r="N33" s="31">
        <f t="shared" si="11"/>
        <v>10</v>
      </c>
      <c r="O33" s="43">
        <f t="shared" si="12"/>
        <v>208</v>
      </c>
      <c r="P33" s="46" t="s">
        <v>229</v>
      </c>
      <c r="Q33" s="49" t="s">
        <v>236</v>
      </c>
      <c r="R33" s="52" t="s">
        <v>212</v>
      </c>
      <c r="S33" s="19" t="s">
        <v>138</v>
      </c>
      <c r="T33" s="20">
        <v>57721.5</v>
      </c>
      <c r="U33" s="20">
        <v>62795.277630000004</v>
      </c>
      <c r="V33" s="20">
        <v>183736.5</v>
      </c>
      <c r="W33" s="20">
        <v>5795.1</v>
      </c>
      <c r="X33" s="20">
        <v>2305.6346000000003</v>
      </c>
      <c r="Y33" s="20">
        <v>60376.878425999996</v>
      </c>
      <c r="Z33" s="20">
        <v>0</v>
      </c>
      <c r="AA33" s="20">
        <v>40.033000000000001</v>
      </c>
      <c r="AB33" s="20">
        <v>85664.677629999991</v>
      </c>
    </row>
    <row r="34" spans="1:28" s="4" customFormat="1" ht="24" customHeight="1">
      <c r="A34" s="17">
        <v>30</v>
      </c>
      <c r="B34" s="18" t="s">
        <v>71</v>
      </c>
      <c r="C34" s="30">
        <f t="shared" si="0"/>
        <v>101.60502544583653</v>
      </c>
      <c r="D34" s="31">
        <f t="shared" si="1"/>
        <v>54</v>
      </c>
      <c r="E34" s="30">
        <f t="shared" si="2"/>
        <v>31.803022246854212</v>
      </c>
      <c r="F34" s="31">
        <f t="shared" si="3"/>
        <v>50</v>
      </c>
      <c r="G34" s="30">
        <f t="shared" si="4"/>
        <v>43.095236601995474</v>
      </c>
      <c r="H34" s="31">
        <f t="shared" si="5"/>
        <v>33</v>
      </c>
      <c r="I34" s="30">
        <f t="shared" si="6"/>
        <v>116.91422873315724</v>
      </c>
      <c r="J34" s="31">
        <f t="shared" si="7"/>
        <v>49</v>
      </c>
      <c r="K34" s="38">
        <f t="shared" si="8"/>
        <v>0.9608339072129336</v>
      </c>
      <c r="L34" s="31">
        <f t="shared" si="9"/>
        <v>11</v>
      </c>
      <c r="M34" s="30">
        <f t="shared" si="10"/>
        <v>72.360186952207386</v>
      </c>
      <c r="N34" s="31">
        <f t="shared" si="11"/>
        <v>13</v>
      </c>
      <c r="O34" s="43">
        <f t="shared" si="12"/>
        <v>210</v>
      </c>
      <c r="P34" s="46" t="s">
        <v>215</v>
      </c>
      <c r="Q34" s="49" t="s">
        <v>236</v>
      </c>
      <c r="R34" s="52" t="s">
        <v>171</v>
      </c>
      <c r="S34" s="19" t="s">
        <v>94</v>
      </c>
      <c r="T34" s="20">
        <v>42337.377999999997</v>
      </c>
      <c r="U34" s="20">
        <v>43016.903689999999</v>
      </c>
      <c r="V34" s="20">
        <v>135260.427</v>
      </c>
      <c r="W34" s="20">
        <v>2901.962</v>
      </c>
      <c r="X34" s="20">
        <v>1250.6073899999999</v>
      </c>
      <c r="Y34" s="20">
        <v>36737.083198</v>
      </c>
      <c r="Z34" s="20">
        <v>66.026210000000006</v>
      </c>
      <c r="AA34" s="20">
        <v>21.558</v>
      </c>
      <c r="AB34" s="20">
        <v>59448.303690000001</v>
      </c>
    </row>
    <row r="35" spans="1:28" s="4" customFormat="1" ht="24" customHeight="1">
      <c r="A35" s="17">
        <v>31</v>
      </c>
      <c r="B35" s="18" t="s">
        <v>19</v>
      </c>
      <c r="C35" s="30">
        <f t="shared" si="0"/>
        <v>105.49925165948974</v>
      </c>
      <c r="D35" s="31">
        <f t="shared" si="1"/>
        <v>38</v>
      </c>
      <c r="E35" s="30">
        <f t="shared" si="2"/>
        <v>34.389077086369149</v>
      </c>
      <c r="F35" s="31">
        <f t="shared" si="3"/>
        <v>33</v>
      </c>
      <c r="G35" s="30">
        <f t="shared" si="4"/>
        <v>30.763599246231156</v>
      </c>
      <c r="H35" s="31">
        <f t="shared" si="5"/>
        <v>50</v>
      </c>
      <c r="I35" s="30">
        <f t="shared" si="6"/>
        <v>111.85591128769869</v>
      </c>
      <c r="J35" s="31">
        <f t="shared" si="7"/>
        <v>63</v>
      </c>
      <c r="K35" s="38">
        <f t="shared" si="8"/>
        <v>0.87534600897621817</v>
      </c>
      <c r="L35" s="31">
        <f t="shared" si="9"/>
        <v>16</v>
      </c>
      <c r="M35" s="30">
        <f t="shared" si="10"/>
        <v>67.613522959245742</v>
      </c>
      <c r="N35" s="31">
        <f t="shared" si="11"/>
        <v>16</v>
      </c>
      <c r="O35" s="43">
        <f t="shared" si="12"/>
        <v>216</v>
      </c>
      <c r="P35" s="46" t="s">
        <v>216</v>
      </c>
      <c r="Q35" s="49" t="s">
        <v>235</v>
      </c>
      <c r="R35" s="52" t="s">
        <v>213</v>
      </c>
      <c r="S35" s="19" t="s">
        <v>108</v>
      </c>
      <c r="T35" s="20">
        <v>31048.7</v>
      </c>
      <c r="U35" s="20">
        <v>32756.146149999997</v>
      </c>
      <c r="V35" s="20">
        <v>95251.6</v>
      </c>
      <c r="W35" s="20">
        <v>1592</v>
      </c>
      <c r="X35" s="20">
        <v>489.75650000000002</v>
      </c>
      <c r="Y35" s="20">
        <v>29218.406665999999</v>
      </c>
      <c r="Z35" s="20">
        <v>73.631110000000007</v>
      </c>
      <c r="AA35" s="20">
        <v>18.018999999999998</v>
      </c>
      <c r="AB35" s="20">
        <v>48446.14615</v>
      </c>
    </row>
    <row r="36" spans="1:28" s="4" customFormat="1" ht="24" customHeight="1">
      <c r="A36" s="17">
        <v>32</v>
      </c>
      <c r="B36" s="18" t="s">
        <v>26</v>
      </c>
      <c r="C36" s="30">
        <f t="shared" si="0"/>
        <v>105.39835608963178</v>
      </c>
      <c r="D36" s="31">
        <f t="shared" si="1"/>
        <v>40</v>
      </c>
      <c r="E36" s="30">
        <f t="shared" si="2"/>
        <v>31.505536726268303</v>
      </c>
      <c r="F36" s="31">
        <f t="shared" si="3"/>
        <v>51</v>
      </c>
      <c r="G36" s="30">
        <f t="shared" si="4"/>
        <v>52.886555626639506</v>
      </c>
      <c r="H36" s="31">
        <f t="shared" si="5"/>
        <v>28</v>
      </c>
      <c r="I36" s="30">
        <f t="shared" si="6"/>
        <v>117.86344603655803</v>
      </c>
      <c r="J36" s="31">
        <f t="shared" si="7"/>
        <v>47</v>
      </c>
      <c r="K36" s="38">
        <f t="shared" si="8"/>
        <v>0.70519396457478245</v>
      </c>
      <c r="L36" s="31">
        <f t="shared" si="9"/>
        <v>31</v>
      </c>
      <c r="M36" s="30">
        <f t="shared" si="10"/>
        <v>64.635972119529413</v>
      </c>
      <c r="N36" s="31">
        <f t="shared" si="11"/>
        <v>23</v>
      </c>
      <c r="O36" s="43">
        <f t="shared" si="12"/>
        <v>220</v>
      </c>
      <c r="P36" s="46" t="s">
        <v>227</v>
      </c>
      <c r="Q36" s="49" t="s">
        <v>236</v>
      </c>
      <c r="R36" s="52" t="s">
        <v>172</v>
      </c>
      <c r="S36" s="19" t="s">
        <v>111</v>
      </c>
      <c r="T36" s="20">
        <v>69087.100000000006</v>
      </c>
      <c r="U36" s="20">
        <v>72816.667669999995</v>
      </c>
      <c r="V36" s="20">
        <v>231123.4</v>
      </c>
      <c r="W36" s="20">
        <v>7648.2330000000002</v>
      </c>
      <c r="X36" s="20">
        <v>4044.8870000000002</v>
      </c>
      <c r="Y36" s="20">
        <v>61676.48829600001</v>
      </c>
      <c r="Z36" s="20">
        <v>122.63316999999999</v>
      </c>
      <c r="AA36" s="20">
        <v>49.720999999999997</v>
      </c>
      <c r="AB36" s="20">
        <v>112656.56767</v>
      </c>
    </row>
    <row r="37" spans="1:28" s="4" customFormat="1" ht="24" customHeight="1">
      <c r="A37" s="17">
        <v>33</v>
      </c>
      <c r="B37" s="18" t="s">
        <v>37</v>
      </c>
      <c r="C37" s="30">
        <f t="shared" ref="C37:C68" si="13">U37/T37*100</f>
        <v>107.88538080095881</v>
      </c>
      <c r="D37" s="31">
        <f t="shared" ref="D37:D68" si="14">RANK(C37,C$5:C$77,0)</f>
        <v>31</v>
      </c>
      <c r="E37" s="30">
        <f t="shared" ref="E37:E68" si="15">U37/V37*100</f>
        <v>33.438193425263997</v>
      </c>
      <c r="F37" s="31">
        <f t="shared" ref="F37:F68" si="16">RANK(E37,E$5:E$77,0)</f>
        <v>39</v>
      </c>
      <c r="G37" s="30">
        <f t="shared" ref="G37:G68" si="17">X37/W37*100</f>
        <v>28.734841666666668</v>
      </c>
      <c r="H37" s="31">
        <f t="shared" ref="H37:H68" si="18">RANK(G37,G$5:G$77,0)</f>
        <v>52</v>
      </c>
      <c r="I37" s="30">
        <f t="shared" ref="I37:I68" si="19">(U37-Z37)/Y37*100</f>
        <v>118.93025848755354</v>
      </c>
      <c r="J37" s="31">
        <f t="shared" ref="J37:J68" si="20">RANK(I37,I$5:I$77,0)</f>
        <v>43</v>
      </c>
      <c r="K37" s="38">
        <f t="shared" ref="K37:K68" si="21">U37/AA37/(U$78/AA$78)</f>
        <v>0.76510127749607104</v>
      </c>
      <c r="L37" s="31">
        <f t="shared" ref="L37:L68" si="22">RANK(K37,K$5:K$77,0)</f>
        <v>24</v>
      </c>
      <c r="M37" s="30">
        <f t="shared" ref="M37:M68" si="23">U37/AB37*100</f>
        <v>58.916376145450499</v>
      </c>
      <c r="N37" s="31">
        <f t="shared" ref="N37:N68" si="24">RANK(M37,M$5:M$77,0)</f>
        <v>33</v>
      </c>
      <c r="O37" s="43">
        <f t="shared" ref="O37:O68" si="25">D37+F37+H37+J37+L37+N37</f>
        <v>222</v>
      </c>
      <c r="P37" s="46" t="s">
        <v>230</v>
      </c>
      <c r="Q37" s="49" t="s">
        <v>236</v>
      </c>
      <c r="R37" s="52" t="s">
        <v>171</v>
      </c>
      <c r="S37" s="19" t="s">
        <v>85</v>
      </c>
      <c r="T37" s="20">
        <v>16045.968000000001</v>
      </c>
      <c r="U37" s="20">
        <v>17311.253679999998</v>
      </c>
      <c r="V37" s="20">
        <v>51770.9</v>
      </c>
      <c r="W37" s="20">
        <v>5160</v>
      </c>
      <c r="X37" s="20">
        <v>1482.71783</v>
      </c>
      <c r="Y37" s="20">
        <v>14543.059999999996</v>
      </c>
      <c r="Z37" s="20">
        <v>15.15483</v>
      </c>
      <c r="AA37" s="20">
        <v>10.895</v>
      </c>
      <c r="AB37" s="20">
        <v>29382.753679999998</v>
      </c>
    </row>
    <row r="38" spans="1:28" s="4" customFormat="1" ht="24" customHeight="1">
      <c r="A38" s="17">
        <v>34</v>
      </c>
      <c r="B38" s="18" t="s">
        <v>57</v>
      </c>
      <c r="C38" s="30">
        <f t="shared" si="13"/>
        <v>96.02152068583716</v>
      </c>
      <c r="D38" s="31">
        <f t="shared" si="14"/>
        <v>64</v>
      </c>
      <c r="E38" s="30">
        <f t="shared" si="15"/>
        <v>32.358565356656058</v>
      </c>
      <c r="F38" s="31">
        <f t="shared" si="16"/>
        <v>46</v>
      </c>
      <c r="G38" s="30">
        <f t="shared" si="17"/>
        <v>179.64554184531528</v>
      </c>
      <c r="H38" s="31">
        <f t="shared" si="18"/>
        <v>9</v>
      </c>
      <c r="I38" s="30">
        <f t="shared" si="19"/>
        <v>99.282244750672618</v>
      </c>
      <c r="J38" s="31">
        <f t="shared" si="20"/>
        <v>70</v>
      </c>
      <c r="K38" s="38">
        <f t="shared" si="21"/>
        <v>0.75699043782195896</v>
      </c>
      <c r="L38" s="31">
        <f t="shared" si="22"/>
        <v>25</v>
      </c>
      <c r="M38" s="30">
        <f t="shared" si="23"/>
        <v>73.968040790527681</v>
      </c>
      <c r="N38" s="31">
        <f t="shared" si="24"/>
        <v>8</v>
      </c>
      <c r="O38" s="43">
        <f t="shared" si="25"/>
        <v>222</v>
      </c>
      <c r="P38" s="46" t="s">
        <v>230</v>
      </c>
      <c r="Q38" s="49" t="s">
        <v>235</v>
      </c>
      <c r="R38" s="52" t="s">
        <v>170</v>
      </c>
      <c r="S38" s="19" t="s">
        <v>141</v>
      </c>
      <c r="T38" s="20">
        <v>148344.25</v>
      </c>
      <c r="U38" s="20">
        <v>142442.40469999998</v>
      </c>
      <c r="V38" s="20">
        <v>440200</v>
      </c>
      <c r="W38" s="20">
        <v>24069.599999999999</v>
      </c>
      <c r="X38" s="20">
        <v>43239.963340000002</v>
      </c>
      <c r="Y38" s="20">
        <v>143430.23934200002</v>
      </c>
      <c r="Z38" s="20">
        <v>41.643430000000002</v>
      </c>
      <c r="AA38" s="20">
        <v>90.608000000000004</v>
      </c>
      <c r="AB38" s="20">
        <v>192572.90469999998</v>
      </c>
    </row>
    <row r="39" spans="1:28" s="4" customFormat="1" ht="24" customHeight="1">
      <c r="A39" s="17">
        <v>35</v>
      </c>
      <c r="B39" s="18" t="s">
        <v>52</v>
      </c>
      <c r="C39" s="30">
        <f t="shared" si="13"/>
        <v>95.475214572915419</v>
      </c>
      <c r="D39" s="31">
        <f t="shared" si="14"/>
        <v>65</v>
      </c>
      <c r="E39" s="30">
        <f t="shared" si="15"/>
        <v>34.679506754244635</v>
      </c>
      <c r="F39" s="31">
        <f t="shared" si="16"/>
        <v>27</v>
      </c>
      <c r="G39" s="30">
        <f t="shared" si="17"/>
        <v>42.285016455696201</v>
      </c>
      <c r="H39" s="31">
        <f t="shared" si="18"/>
        <v>34</v>
      </c>
      <c r="I39" s="30">
        <f t="shared" si="19"/>
        <v>124.3851800261796</v>
      </c>
      <c r="J39" s="31">
        <f t="shared" si="20"/>
        <v>30</v>
      </c>
      <c r="K39" s="38">
        <f t="shared" si="21"/>
        <v>0.72421911573581166</v>
      </c>
      <c r="L39" s="31">
        <f t="shared" si="22"/>
        <v>28</v>
      </c>
      <c r="M39" s="30">
        <f t="shared" si="23"/>
        <v>54.219636331138496</v>
      </c>
      <c r="N39" s="31">
        <f t="shared" si="24"/>
        <v>39</v>
      </c>
      <c r="O39" s="43">
        <f t="shared" si="25"/>
        <v>223</v>
      </c>
      <c r="P39" s="46" t="s">
        <v>190</v>
      </c>
      <c r="Q39" s="49" t="s">
        <v>236</v>
      </c>
      <c r="R39" s="52" t="s">
        <v>169</v>
      </c>
      <c r="S39" s="19" t="s">
        <v>131</v>
      </c>
      <c r="T39" s="20">
        <v>32239.973000000002</v>
      </c>
      <c r="U39" s="20">
        <v>30781.183399999998</v>
      </c>
      <c r="V39" s="20">
        <v>88759</v>
      </c>
      <c r="W39" s="20">
        <v>790</v>
      </c>
      <c r="X39" s="20">
        <v>334.05162999999999</v>
      </c>
      <c r="Y39" s="20">
        <v>24685.813972000004</v>
      </c>
      <c r="Z39" s="20">
        <v>75.689250000000001</v>
      </c>
      <c r="AA39" s="20">
        <v>20.466000000000001</v>
      </c>
      <c r="AB39" s="20">
        <v>56771.2834</v>
      </c>
    </row>
    <row r="40" spans="1:28" s="4" customFormat="1" ht="24" customHeight="1">
      <c r="A40" s="17">
        <v>36</v>
      </c>
      <c r="B40" s="18" t="s">
        <v>0</v>
      </c>
      <c r="C40" s="30">
        <f t="shared" si="13"/>
        <v>97.234126843083828</v>
      </c>
      <c r="D40" s="31">
        <f t="shared" si="14"/>
        <v>63</v>
      </c>
      <c r="E40" s="30">
        <f t="shared" si="15"/>
        <v>31.337001350288968</v>
      </c>
      <c r="F40" s="31">
        <f t="shared" si="16"/>
        <v>54</v>
      </c>
      <c r="G40" s="30">
        <f t="shared" si="17"/>
        <v>41.507043167802657</v>
      </c>
      <c r="H40" s="31">
        <f t="shared" si="18"/>
        <v>37</v>
      </c>
      <c r="I40" s="30">
        <f t="shared" si="19"/>
        <v>115.22793892133114</v>
      </c>
      <c r="J40" s="31">
        <f t="shared" si="20"/>
        <v>55</v>
      </c>
      <c r="K40" s="38">
        <f t="shared" si="21"/>
        <v>0.98094777958797119</v>
      </c>
      <c r="L40" s="31">
        <f t="shared" si="22"/>
        <v>10</v>
      </c>
      <c r="M40" s="30">
        <f t="shared" si="23"/>
        <v>73.881821945189486</v>
      </c>
      <c r="N40" s="31">
        <f t="shared" si="24"/>
        <v>9</v>
      </c>
      <c r="O40" s="43">
        <f t="shared" si="25"/>
        <v>228</v>
      </c>
      <c r="P40" s="46" t="s">
        <v>191</v>
      </c>
      <c r="Q40" s="49" t="s">
        <v>236</v>
      </c>
      <c r="R40" s="52" t="s">
        <v>168</v>
      </c>
      <c r="S40" s="19" t="s">
        <v>123</v>
      </c>
      <c r="T40" s="20">
        <v>16008.834999999999</v>
      </c>
      <c r="U40" s="20">
        <v>15566.050929999999</v>
      </c>
      <c r="V40" s="20">
        <v>49673.071000000004</v>
      </c>
      <c r="W40" s="20">
        <v>308.10000000000002</v>
      </c>
      <c r="X40" s="20">
        <v>127.8832</v>
      </c>
      <c r="Y40" s="20">
        <v>13508.920732</v>
      </c>
      <c r="Z40" s="20">
        <v>0</v>
      </c>
      <c r="AA40" s="20">
        <v>7.641</v>
      </c>
      <c r="AB40" s="20">
        <v>21068.850930000001</v>
      </c>
    </row>
    <row r="41" spans="1:28" s="4" customFormat="1" ht="24" customHeight="1">
      <c r="A41" s="17">
        <v>37</v>
      </c>
      <c r="B41" s="18" t="s">
        <v>31</v>
      </c>
      <c r="C41" s="30">
        <f t="shared" si="13"/>
        <v>111.18032099697885</v>
      </c>
      <c r="D41" s="31">
        <f t="shared" si="14"/>
        <v>25</v>
      </c>
      <c r="E41" s="30">
        <f t="shared" si="15"/>
        <v>35.52268961340684</v>
      </c>
      <c r="F41" s="31">
        <f t="shared" si="16"/>
        <v>21</v>
      </c>
      <c r="G41" s="30">
        <f t="shared" si="17"/>
        <v>14.246571677672474</v>
      </c>
      <c r="H41" s="31">
        <f t="shared" si="18"/>
        <v>67</v>
      </c>
      <c r="I41" s="30">
        <f t="shared" si="19"/>
        <v>118.88277050419288</v>
      </c>
      <c r="J41" s="31">
        <f t="shared" si="20"/>
        <v>44</v>
      </c>
      <c r="K41" s="38">
        <f t="shared" si="21"/>
        <v>0.66285922874230485</v>
      </c>
      <c r="L41" s="31">
        <f t="shared" si="22"/>
        <v>35</v>
      </c>
      <c r="M41" s="30">
        <f t="shared" si="23"/>
        <v>54.483956782242245</v>
      </c>
      <c r="N41" s="31">
        <f t="shared" si="24"/>
        <v>38</v>
      </c>
      <c r="O41" s="43">
        <f t="shared" si="25"/>
        <v>230</v>
      </c>
      <c r="P41" s="46" t="s">
        <v>192</v>
      </c>
      <c r="Q41" s="49" t="s">
        <v>236</v>
      </c>
      <c r="R41" s="52" t="s">
        <v>211</v>
      </c>
      <c r="S41" s="19" t="s">
        <v>118</v>
      </c>
      <c r="T41" s="20">
        <v>41573.599999999999</v>
      </c>
      <c r="U41" s="20">
        <v>46221.661930000002</v>
      </c>
      <c r="V41" s="20">
        <v>130118.7</v>
      </c>
      <c r="W41" s="20">
        <v>6193.7</v>
      </c>
      <c r="X41" s="20">
        <v>882.38990999999999</v>
      </c>
      <c r="Y41" s="20">
        <v>38705.579365999991</v>
      </c>
      <c r="Z41" s="20">
        <v>207.39684</v>
      </c>
      <c r="AA41" s="20">
        <v>33.576999999999998</v>
      </c>
      <c r="AB41" s="20">
        <v>84835.361930000014</v>
      </c>
    </row>
    <row r="42" spans="1:28" s="4" customFormat="1" ht="24" customHeight="1">
      <c r="A42" s="17">
        <v>38</v>
      </c>
      <c r="B42" s="18" t="s">
        <v>36</v>
      </c>
      <c r="C42" s="30">
        <f t="shared" si="13"/>
        <v>119.98482965156781</v>
      </c>
      <c r="D42" s="31">
        <f t="shared" si="14"/>
        <v>11</v>
      </c>
      <c r="E42" s="30">
        <f t="shared" si="15"/>
        <v>37.612234398496867</v>
      </c>
      <c r="F42" s="31">
        <f t="shared" si="16"/>
        <v>15</v>
      </c>
      <c r="G42" s="30">
        <f t="shared" si="17"/>
        <v>8.231796961837718</v>
      </c>
      <c r="H42" s="31">
        <f t="shared" si="18"/>
        <v>72</v>
      </c>
      <c r="I42" s="30">
        <f t="shared" si="19"/>
        <v>137.0616652447878</v>
      </c>
      <c r="J42" s="31">
        <f t="shared" si="20"/>
        <v>13</v>
      </c>
      <c r="K42" s="38">
        <f t="shared" si="21"/>
        <v>0.42072528916744051</v>
      </c>
      <c r="L42" s="31">
        <f t="shared" si="22"/>
        <v>62</v>
      </c>
      <c r="M42" s="30">
        <f t="shared" si="23"/>
        <v>40.645280986895642</v>
      </c>
      <c r="N42" s="31">
        <f t="shared" si="24"/>
        <v>60</v>
      </c>
      <c r="O42" s="43">
        <f t="shared" si="25"/>
        <v>233</v>
      </c>
      <c r="P42" s="46" t="s">
        <v>193</v>
      </c>
      <c r="Q42" s="49" t="s">
        <v>236</v>
      </c>
      <c r="R42" s="52" t="s">
        <v>168</v>
      </c>
      <c r="S42" s="19" t="s">
        <v>82</v>
      </c>
      <c r="T42" s="20">
        <v>9359.64</v>
      </c>
      <c r="U42" s="20">
        <v>11230.14811</v>
      </c>
      <c r="V42" s="20">
        <v>29857.7</v>
      </c>
      <c r="W42" s="20">
        <v>6477.6</v>
      </c>
      <c r="X42" s="20">
        <v>533.22288000000003</v>
      </c>
      <c r="Y42" s="20">
        <v>8185.4018699999988</v>
      </c>
      <c r="Z42" s="20">
        <v>11.1</v>
      </c>
      <c r="AA42" s="20">
        <v>12.853</v>
      </c>
      <c r="AB42" s="20">
        <v>27629.648109999998</v>
      </c>
    </row>
    <row r="43" spans="1:28" s="4" customFormat="1" ht="24" customHeight="1">
      <c r="A43" s="17">
        <v>39</v>
      </c>
      <c r="B43" s="18" t="s">
        <v>24</v>
      </c>
      <c r="C43" s="30">
        <f t="shared" si="13"/>
        <v>116.84179848414466</v>
      </c>
      <c r="D43" s="31">
        <f t="shared" si="14"/>
        <v>15</v>
      </c>
      <c r="E43" s="30">
        <f t="shared" si="15"/>
        <v>34.874199820422625</v>
      </c>
      <c r="F43" s="31">
        <f t="shared" si="16"/>
        <v>26</v>
      </c>
      <c r="G43" s="30">
        <f t="shared" si="17"/>
        <v>33.73096972338908</v>
      </c>
      <c r="H43" s="31">
        <f t="shared" si="18"/>
        <v>49</v>
      </c>
      <c r="I43" s="30">
        <f t="shared" si="19"/>
        <v>118.1967449153931</v>
      </c>
      <c r="J43" s="31">
        <f t="shared" si="20"/>
        <v>45</v>
      </c>
      <c r="K43" s="38">
        <f t="shared" si="21"/>
        <v>0.53613570448047587</v>
      </c>
      <c r="L43" s="31">
        <f t="shared" si="22"/>
        <v>48</v>
      </c>
      <c r="M43" s="30">
        <f t="shared" si="23"/>
        <v>45.932092154301927</v>
      </c>
      <c r="N43" s="31">
        <f t="shared" si="24"/>
        <v>51</v>
      </c>
      <c r="O43" s="43">
        <f t="shared" si="25"/>
        <v>234</v>
      </c>
      <c r="P43" s="46" t="s">
        <v>194</v>
      </c>
      <c r="Q43" s="49" t="s">
        <v>236</v>
      </c>
      <c r="R43" s="52" t="s">
        <v>212</v>
      </c>
      <c r="S43" s="19" t="s">
        <v>128</v>
      </c>
      <c r="T43" s="20">
        <v>24632.166000000001</v>
      </c>
      <c r="U43" s="20">
        <v>28780.66576</v>
      </c>
      <c r="V43" s="20">
        <v>82527.100000000006</v>
      </c>
      <c r="W43" s="20">
        <v>2523.4</v>
      </c>
      <c r="X43" s="20">
        <v>851.16729000000009</v>
      </c>
      <c r="Y43" s="20">
        <v>23927.258860000005</v>
      </c>
      <c r="Z43" s="20">
        <v>499.42464000000001</v>
      </c>
      <c r="AA43" s="20">
        <v>25.849</v>
      </c>
      <c r="AB43" s="20">
        <v>62659.165759999996</v>
      </c>
    </row>
    <row r="44" spans="1:28" s="4" customFormat="1" ht="24" customHeight="1">
      <c r="A44" s="17">
        <v>40</v>
      </c>
      <c r="B44" s="18" t="s">
        <v>5</v>
      </c>
      <c r="C44" s="30">
        <f t="shared" si="13"/>
        <v>101.18295421828711</v>
      </c>
      <c r="D44" s="31">
        <f t="shared" si="14"/>
        <v>57</v>
      </c>
      <c r="E44" s="30">
        <f t="shared" si="15"/>
        <v>29.742728512180321</v>
      </c>
      <c r="F44" s="31">
        <f t="shared" si="16"/>
        <v>62</v>
      </c>
      <c r="G44" s="30">
        <f t="shared" si="17"/>
        <v>71.156134296175637</v>
      </c>
      <c r="H44" s="31">
        <f t="shared" si="18"/>
        <v>23</v>
      </c>
      <c r="I44" s="30">
        <f t="shared" si="19"/>
        <v>112.52593375499514</v>
      </c>
      <c r="J44" s="31">
        <f t="shared" si="20"/>
        <v>61</v>
      </c>
      <c r="K44" s="38">
        <f t="shared" si="21"/>
        <v>0.87750056567568402</v>
      </c>
      <c r="L44" s="31">
        <f t="shared" si="22"/>
        <v>15</v>
      </c>
      <c r="M44" s="30">
        <f t="shared" si="23"/>
        <v>67.242991032103077</v>
      </c>
      <c r="N44" s="31">
        <f t="shared" si="24"/>
        <v>17</v>
      </c>
      <c r="O44" s="43">
        <f t="shared" si="25"/>
        <v>235</v>
      </c>
      <c r="P44" s="46" t="s">
        <v>217</v>
      </c>
      <c r="Q44" s="49" t="s">
        <v>236</v>
      </c>
      <c r="R44" s="52" t="s">
        <v>176</v>
      </c>
      <c r="S44" s="19" t="s">
        <v>99</v>
      </c>
      <c r="T44" s="20">
        <v>71967.600000000006</v>
      </c>
      <c r="U44" s="20">
        <v>72818.943760000009</v>
      </c>
      <c r="V44" s="20">
        <v>244829.4</v>
      </c>
      <c r="W44" s="20">
        <v>4317.5350099999996</v>
      </c>
      <c r="X44" s="20">
        <v>3072.1910099999996</v>
      </c>
      <c r="Y44" s="20">
        <v>63718.004789999992</v>
      </c>
      <c r="Z44" s="20">
        <v>1119.6639</v>
      </c>
      <c r="AA44" s="20">
        <v>39.959000000000003</v>
      </c>
      <c r="AB44" s="20">
        <v>108292.24376000001</v>
      </c>
    </row>
    <row r="45" spans="1:28" s="4" customFormat="1" ht="24" customHeight="1">
      <c r="A45" s="17">
        <v>41</v>
      </c>
      <c r="B45" s="18" t="s">
        <v>56</v>
      </c>
      <c r="C45" s="30">
        <f t="shared" si="13"/>
        <v>101.39709301302568</v>
      </c>
      <c r="D45" s="31">
        <f t="shared" si="14"/>
        <v>55</v>
      </c>
      <c r="E45" s="30">
        <f t="shared" si="15"/>
        <v>34.617293117555661</v>
      </c>
      <c r="F45" s="31">
        <f t="shared" si="16"/>
        <v>29</v>
      </c>
      <c r="G45" s="30">
        <f t="shared" si="17"/>
        <v>19.190234311235756</v>
      </c>
      <c r="H45" s="31">
        <f t="shared" si="18"/>
        <v>62</v>
      </c>
      <c r="I45" s="30">
        <f t="shared" si="19"/>
        <v>128.14741082027163</v>
      </c>
      <c r="J45" s="31">
        <f t="shared" si="20"/>
        <v>24</v>
      </c>
      <c r="K45" s="38">
        <f t="shared" si="21"/>
        <v>0.61158897839875126</v>
      </c>
      <c r="L45" s="31">
        <f t="shared" si="22"/>
        <v>42</v>
      </c>
      <c r="M45" s="30">
        <f t="shared" si="23"/>
        <v>60.763067348179497</v>
      </c>
      <c r="N45" s="31">
        <f t="shared" si="24"/>
        <v>26</v>
      </c>
      <c r="O45" s="43">
        <f t="shared" si="25"/>
        <v>238</v>
      </c>
      <c r="P45" s="46" t="s">
        <v>228</v>
      </c>
      <c r="Q45" s="49" t="s">
        <v>236</v>
      </c>
      <c r="R45" s="52" t="s">
        <v>173</v>
      </c>
      <c r="S45" s="19" t="s">
        <v>132</v>
      </c>
      <c r="T45" s="20">
        <v>65924.960000000006</v>
      </c>
      <c r="U45" s="20">
        <v>66845.993009999991</v>
      </c>
      <c r="V45" s="20">
        <v>193100</v>
      </c>
      <c r="W45" s="20">
        <v>14947.64</v>
      </c>
      <c r="X45" s="20">
        <v>2868.4871400000002</v>
      </c>
      <c r="Y45" s="20">
        <v>52155.017289999989</v>
      </c>
      <c r="Z45" s="20">
        <v>10.688739999999999</v>
      </c>
      <c r="AA45" s="20">
        <v>52.63</v>
      </c>
      <c r="AB45" s="20">
        <v>110010.89301</v>
      </c>
    </row>
    <row r="46" spans="1:28" s="4" customFormat="1" ht="24" customHeight="1">
      <c r="A46" s="17">
        <v>42</v>
      </c>
      <c r="B46" s="18" t="s">
        <v>59</v>
      </c>
      <c r="C46" s="30">
        <f t="shared" si="13"/>
        <v>115.75609735602157</v>
      </c>
      <c r="D46" s="31">
        <f t="shared" si="14"/>
        <v>16</v>
      </c>
      <c r="E46" s="30">
        <f t="shared" si="15"/>
        <v>32.470377935392889</v>
      </c>
      <c r="F46" s="31">
        <f t="shared" si="16"/>
        <v>45</v>
      </c>
      <c r="G46" s="30">
        <f t="shared" si="17"/>
        <v>10.70852667487878</v>
      </c>
      <c r="H46" s="31">
        <f t="shared" si="18"/>
        <v>71</v>
      </c>
      <c r="I46" s="30">
        <f t="shared" si="19"/>
        <v>129.34046867925923</v>
      </c>
      <c r="J46" s="31">
        <f t="shared" si="20"/>
        <v>21</v>
      </c>
      <c r="K46" s="38">
        <f t="shared" si="21"/>
        <v>0.61248402557774151</v>
      </c>
      <c r="L46" s="31">
        <f t="shared" si="22"/>
        <v>41</v>
      </c>
      <c r="M46" s="30">
        <f t="shared" si="23"/>
        <v>49.687907701759187</v>
      </c>
      <c r="N46" s="31">
        <f t="shared" si="24"/>
        <v>47</v>
      </c>
      <c r="O46" s="43">
        <f t="shared" si="25"/>
        <v>241</v>
      </c>
      <c r="P46" s="46" t="s">
        <v>195</v>
      </c>
      <c r="Q46" s="49" t="s">
        <v>236</v>
      </c>
      <c r="R46" s="52" t="s">
        <v>168</v>
      </c>
      <c r="S46" s="19" t="s">
        <v>134</v>
      </c>
      <c r="T46" s="20">
        <v>23443.686000000002</v>
      </c>
      <c r="U46" s="20">
        <v>27137.495989999999</v>
      </c>
      <c r="V46" s="20">
        <v>83576.163</v>
      </c>
      <c r="W46" s="20">
        <v>4716.6099999999997</v>
      </c>
      <c r="X46" s="20">
        <v>505.07943999999998</v>
      </c>
      <c r="Y46" s="20">
        <v>20944.940332000002</v>
      </c>
      <c r="Z46" s="20">
        <v>47.212000000000003</v>
      </c>
      <c r="AA46" s="20">
        <v>21.335000000000001</v>
      </c>
      <c r="AB46" s="20">
        <v>54615.895990000005</v>
      </c>
    </row>
    <row r="47" spans="1:28" s="4" customFormat="1" ht="24" customHeight="1">
      <c r="A47" s="17">
        <v>43</v>
      </c>
      <c r="B47" s="18" t="s">
        <v>44</v>
      </c>
      <c r="C47" s="30">
        <f t="shared" si="13"/>
        <v>106.00937736770805</v>
      </c>
      <c r="D47" s="31">
        <f t="shared" si="14"/>
        <v>36</v>
      </c>
      <c r="E47" s="30">
        <f t="shared" si="15"/>
        <v>32.741368930315275</v>
      </c>
      <c r="F47" s="31">
        <f t="shared" si="16"/>
        <v>41</v>
      </c>
      <c r="G47" s="30">
        <f t="shared" si="17"/>
        <v>37.217855335615418</v>
      </c>
      <c r="H47" s="31">
        <f t="shared" si="18"/>
        <v>42</v>
      </c>
      <c r="I47" s="30">
        <f t="shared" si="19"/>
        <v>135.06027001226028</v>
      </c>
      <c r="J47" s="31">
        <f t="shared" si="20"/>
        <v>15</v>
      </c>
      <c r="K47" s="38">
        <f t="shared" si="21"/>
        <v>0.44959065157908351</v>
      </c>
      <c r="L47" s="31">
        <f t="shared" si="22"/>
        <v>56</v>
      </c>
      <c r="M47" s="30">
        <f t="shared" si="23"/>
        <v>43.885755385987274</v>
      </c>
      <c r="N47" s="31">
        <f t="shared" si="24"/>
        <v>54</v>
      </c>
      <c r="O47" s="43">
        <f t="shared" si="25"/>
        <v>244</v>
      </c>
      <c r="P47" s="46" t="s">
        <v>196</v>
      </c>
      <c r="Q47" s="49" t="s">
        <v>235</v>
      </c>
      <c r="R47" s="52" t="s">
        <v>170</v>
      </c>
      <c r="S47" s="19" t="s">
        <v>90</v>
      </c>
      <c r="T47" s="20">
        <v>10351.519</v>
      </c>
      <c r="U47" s="20">
        <v>10973.580840000001</v>
      </c>
      <c r="V47" s="20">
        <v>33515.949999999997</v>
      </c>
      <c r="W47" s="20">
        <v>671.9</v>
      </c>
      <c r="X47" s="20">
        <v>250.06676999999999</v>
      </c>
      <c r="Y47" s="20">
        <v>8124.9510599999976</v>
      </c>
      <c r="Z47" s="20">
        <v>0</v>
      </c>
      <c r="AA47" s="20">
        <v>11.753</v>
      </c>
      <c r="AB47" s="20">
        <v>25004.880840000002</v>
      </c>
    </row>
    <row r="48" spans="1:28" s="4" customFormat="1" ht="24" customHeight="1">
      <c r="A48" s="17">
        <v>44</v>
      </c>
      <c r="B48" s="18" t="s">
        <v>22</v>
      </c>
      <c r="C48" s="30">
        <f t="shared" si="13"/>
        <v>106.772455177108</v>
      </c>
      <c r="D48" s="31">
        <f t="shared" si="14"/>
        <v>33</v>
      </c>
      <c r="E48" s="30">
        <f t="shared" si="15"/>
        <v>31.428832550521797</v>
      </c>
      <c r="F48" s="31">
        <f t="shared" si="16"/>
        <v>52</v>
      </c>
      <c r="G48" s="30">
        <f t="shared" si="17"/>
        <v>44.511144128113877</v>
      </c>
      <c r="H48" s="31">
        <f t="shared" si="18"/>
        <v>31</v>
      </c>
      <c r="I48" s="30">
        <f t="shared" si="19"/>
        <v>116.64455206947702</v>
      </c>
      <c r="J48" s="31">
        <f t="shared" si="20"/>
        <v>51</v>
      </c>
      <c r="K48" s="38">
        <f t="shared" si="21"/>
        <v>0.64380537452066056</v>
      </c>
      <c r="L48" s="31">
        <f t="shared" si="22"/>
        <v>38</v>
      </c>
      <c r="M48" s="30">
        <f t="shared" si="23"/>
        <v>54.123240832634025</v>
      </c>
      <c r="N48" s="31">
        <f t="shared" si="24"/>
        <v>40</v>
      </c>
      <c r="O48" s="43">
        <f t="shared" si="25"/>
        <v>245</v>
      </c>
      <c r="P48" s="46" t="s">
        <v>231</v>
      </c>
      <c r="Q48" s="49" t="s">
        <v>236</v>
      </c>
      <c r="R48" s="52" t="s">
        <v>211</v>
      </c>
      <c r="S48" s="19" t="s">
        <v>109</v>
      </c>
      <c r="T48" s="20">
        <v>43493.065999999999</v>
      </c>
      <c r="U48" s="20">
        <v>46438.614399999999</v>
      </c>
      <c r="V48" s="20">
        <v>147758</v>
      </c>
      <c r="W48" s="20">
        <v>5620</v>
      </c>
      <c r="X48" s="20">
        <v>2501.5263</v>
      </c>
      <c r="Y48" s="20">
        <v>39645.218305999995</v>
      </c>
      <c r="Z48" s="20">
        <v>194.62709000000001</v>
      </c>
      <c r="AA48" s="20">
        <v>34.732999999999997</v>
      </c>
      <c r="AB48" s="20">
        <v>85801.614400000006</v>
      </c>
    </row>
    <row r="49" spans="1:28" s="4" customFormat="1" ht="24" customHeight="1">
      <c r="A49" s="17">
        <v>45</v>
      </c>
      <c r="B49" s="18" t="s">
        <v>9</v>
      </c>
      <c r="C49" s="30">
        <f t="shared" si="13"/>
        <v>101.92184412258263</v>
      </c>
      <c r="D49" s="31">
        <f t="shared" si="14"/>
        <v>53</v>
      </c>
      <c r="E49" s="30">
        <f t="shared" si="15"/>
        <v>32.59121578528827</v>
      </c>
      <c r="F49" s="31">
        <f t="shared" si="16"/>
        <v>42</v>
      </c>
      <c r="G49" s="30">
        <f t="shared" si="17"/>
        <v>96.022720694645443</v>
      </c>
      <c r="H49" s="31">
        <f t="shared" si="18"/>
        <v>17</v>
      </c>
      <c r="I49" s="30">
        <f t="shared" si="19"/>
        <v>129.0322762328168</v>
      </c>
      <c r="J49" s="31">
        <f t="shared" si="20"/>
        <v>22</v>
      </c>
      <c r="K49" s="38">
        <f t="shared" si="21"/>
        <v>0.46116733400318433</v>
      </c>
      <c r="L49" s="31">
        <f t="shared" si="22"/>
        <v>54</v>
      </c>
      <c r="M49" s="30">
        <f t="shared" si="23"/>
        <v>42.323433279906283</v>
      </c>
      <c r="N49" s="31">
        <f t="shared" si="24"/>
        <v>57</v>
      </c>
      <c r="O49" s="43">
        <f t="shared" si="25"/>
        <v>245</v>
      </c>
      <c r="P49" s="46" t="s">
        <v>231</v>
      </c>
      <c r="Q49" s="48"/>
      <c r="R49" s="52"/>
      <c r="S49" s="19" t="s">
        <v>115</v>
      </c>
      <c r="T49" s="20">
        <v>16084.267</v>
      </c>
      <c r="U49" s="20">
        <v>16393.381539999998</v>
      </c>
      <c r="V49" s="20">
        <v>50300</v>
      </c>
      <c r="W49" s="20">
        <v>691</v>
      </c>
      <c r="X49" s="20">
        <v>663.51700000000005</v>
      </c>
      <c r="Y49" s="20">
        <v>12702.024127999999</v>
      </c>
      <c r="Z49" s="20">
        <v>3.6706799999999999</v>
      </c>
      <c r="AA49" s="20">
        <v>17.117000000000001</v>
      </c>
      <c r="AB49" s="20">
        <v>38733.581539999999</v>
      </c>
    </row>
    <row r="50" spans="1:28" s="4" customFormat="1" ht="24" customHeight="1">
      <c r="A50" s="17">
        <v>46</v>
      </c>
      <c r="B50" s="18" t="s">
        <v>67</v>
      </c>
      <c r="C50" s="30">
        <f t="shared" si="13"/>
        <v>98.990083574162085</v>
      </c>
      <c r="D50" s="31">
        <f t="shared" si="14"/>
        <v>62</v>
      </c>
      <c r="E50" s="30">
        <f t="shared" si="15"/>
        <v>30.643350587278274</v>
      </c>
      <c r="F50" s="31">
        <f t="shared" si="16"/>
        <v>57</v>
      </c>
      <c r="G50" s="30">
        <f t="shared" si="17"/>
        <v>11.124617019938398</v>
      </c>
      <c r="H50" s="31">
        <f t="shared" si="18"/>
        <v>70</v>
      </c>
      <c r="I50" s="30">
        <f t="shared" si="19"/>
        <v>116.11904566502301</v>
      </c>
      <c r="J50" s="31">
        <f t="shared" si="20"/>
        <v>54</v>
      </c>
      <c r="K50" s="38">
        <f t="shared" si="21"/>
        <v>1.6521409831300351</v>
      </c>
      <c r="L50" s="31">
        <f t="shared" si="22"/>
        <v>4</v>
      </c>
      <c r="M50" s="30">
        <f t="shared" si="23"/>
        <v>86.740614136324155</v>
      </c>
      <c r="N50" s="31">
        <f t="shared" si="24"/>
        <v>2</v>
      </c>
      <c r="O50" s="43">
        <f t="shared" si="25"/>
        <v>249</v>
      </c>
      <c r="P50" s="46" t="s">
        <v>232</v>
      </c>
      <c r="Q50" s="49" t="s">
        <v>235</v>
      </c>
      <c r="R50" s="52" t="s">
        <v>212</v>
      </c>
      <c r="S50" s="19" t="s">
        <v>117</v>
      </c>
      <c r="T50" s="20">
        <v>2739913.8</v>
      </c>
      <c r="U50" s="20">
        <v>2712242.9604799999</v>
      </c>
      <c r="V50" s="20">
        <v>8851000</v>
      </c>
      <c r="W50" s="20">
        <v>1014384.4</v>
      </c>
      <c r="X50" s="20">
        <v>112846.37961</v>
      </c>
      <c r="Y50" s="20">
        <v>2335743.4131039996</v>
      </c>
      <c r="Z50" s="20">
        <v>0</v>
      </c>
      <c r="AA50" s="20">
        <v>790.495</v>
      </c>
      <c r="AB50" s="20">
        <v>3126843.1604800001</v>
      </c>
    </row>
    <row r="51" spans="1:28" s="4" customFormat="1" ht="24" customHeight="1">
      <c r="A51" s="17">
        <v>47</v>
      </c>
      <c r="B51" s="18" t="s">
        <v>50</v>
      </c>
      <c r="C51" s="30">
        <f t="shared" si="13"/>
        <v>86.074001451998996</v>
      </c>
      <c r="D51" s="31">
        <f t="shared" si="14"/>
        <v>70</v>
      </c>
      <c r="E51" s="30">
        <f t="shared" si="15"/>
        <v>30.275330437392796</v>
      </c>
      <c r="F51" s="31">
        <f t="shared" si="16"/>
        <v>58</v>
      </c>
      <c r="G51" s="30">
        <f t="shared" si="17"/>
        <v>15.165878549222796</v>
      </c>
      <c r="H51" s="31">
        <f t="shared" si="18"/>
        <v>65</v>
      </c>
      <c r="I51" s="30">
        <f t="shared" si="19"/>
        <v>124.83995852303626</v>
      </c>
      <c r="J51" s="31">
        <f t="shared" si="20"/>
        <v>28</v>
      </c>
      <c r="K51" s="38">
        <f t="shared" si="21"/>
        <v>0.91102093395718931</v>
      </c>
      <c r="L51" s="31">
        <f t="shared" si="22"/>
        <v>14</v>
      </c>
      <c r="M51" s="30">
        <f t="shared" si="23"/>
        <v>71.325762752930629</v>
      </c>
      <c r="N51" s="31">
        <f t="shared" si="24"/>
        <v>14</v>
      </c>
      <c r="O51" s="43">
        <f t="shared" si="25"/>
        <v>249</v>
      </c>
      <c r="P51" s="46" t="s">
        <v>232</v>
      </c>
      <c r="Q51" s="49" t="s">
        <v>235</v>
      </c>
      <c r="R51" s="52" t="s">
        <v>168</v>
      </c>
      <c r="S51" s="19" t="s">
        <v>130</v>
      </c>
      <c r="T51" s="20">
        <v>82024.850000000006</v>
      </c>
      <c r="U51" s="20">
        <v>70602.07058</v>
      </c>
      <c r="V51" s="20">
        <v>233200</v>
      </c>
      <c r="W51" s="20">
        <v>9650</v>
      </c>
      <c r="X51" s="20">
        <v>1463.50728</v>
      </c>
      <c r="Y51" s="20">
        <v>56554.064431999992</v>
      </c>
      <c r="Z51" s="20">
        <v>0</v>
      </c>
      <c r="AA51" s="20">
        <v>37.317</v>
      </c>
      <c r="AB51" s="20">
        <v>98985.370580000003</v>
      </c>
    </row>
    <row r="52" spans="1:28" s="4" customFormat="1" ht="24" customHeight="1">
      <c r="A52" s="17">
        <v>48</v>
      </c>
      <c r="B52" s="18" t="s">
        <v>60</v>
      </c>
      <c r="C52" s="30">
        <f t="shared" si="13"/>
        <v>114.06305517103341</v>
      </c>
      <c r="D52" s="31">
        <f t="shared" si="14"/>
        <v>18</v>
      </c>
      <c r="E52" s="30">
        <f t="shared" si="15"/>
        <v>35.002864986361665</v>
      </c>
      <c r="F52" s="31">
        <f t="shared" si="16"/>
        <v>24</v>
      </c>
      <c r="G52" s="30">
        <f t="shared" si="17"/>
        <v>272.98020277777778</v>
      </c>
      <c r="H52" s="31">
        <f t="shared" si="18"/>
        <v>6</v>
      </c>
      <c r="I52" s="30">
        <f t="shared" si="19"/>
        <v>111.02893470260462</v>
      </c>
      <c r="J52" s="31">
        <f t="shared" si="20"/>
        <v>64</v>
      </c>
      <c r="K52" s="38">
        <f t="shared" si="21"/>
        <v>0.28081646484057077</v>
      </c>
      <c r="L52" s="31">
        <f t="shared" si="22"/>
        <v>67</v>
      </c>
      <c r="M52" s="30">
        <f t="shared" si="23"/>
        <v>27.307879734901181</v>
      </c>
      <c r="N52" s="31">
        <f t="shared" si="24"/>
        <v>70</v>
      </c>
      <c r="O52" s="43">
        <f t="shared" si="25"/>
        <v>249</v>
      </c>
      <c r="P52" s="46" t="s">
        <v>232</v>
      </c>
      <c r="Q52" s="49" t="s">
        <v>236</v>
      </c>
      <c r="R52" s="52" t="s">
        <v>212</v>
      </c>
      <c r="S52" s="19" t="s">
        <v>140</v>
      </c>
      <c r="T52" s="20">
        <v>7864.018</v>
      </c>
      <c r="U52" s="20">
        <v>8969.9391899999991</v>
      </c>
      <c r="V52" s="20">
        <v>25626.3</v>
      </c>
      <c r="W52" s="20">
        <v>360</v>
      </c>
      <c r="X52" s="20">
        <v>982.72872999999993</v>
      </c>
      <c r="Y52" s="20">
        <v>8063.92425</v>
      </c>
      <c r="Z52" s="20">
        <v>16.649999999999999</v>
      </c>
      <c r="AA52" s="20">
        <v>15.381</v>
      </c>
      <c r="AB52" s="20">
        <v>32847.439190000005</v>
      </c>
    </row>
    <row r="53" spans="1:28" s="4" customFormat="1" ht="24" customHeight="1">
      <c r="A53" s="17">
        <v>49</v>
      </c>
      <c r="B53" s="18" t="s">
        <v>14</v>
      </c>
      <c r="C53" s="30">
        <f t="shared" si="13"/>
        <v>103.98450688583804</v>
      </c>
      <c r="D53" s="31">
        <f t="shared" si="14"/>
        <v>44</v>
      </c>
      <c r="E53" s="30">
        <f t="shared" si="15"/>
        <v>32.582729210762331</v>
      </c>
      <c r="F53" s="31">
        <f t="shared" si="16"/>
        <v>43</v>
      </c>
      <c r="G53" s="30">
        <f t="shared" si="17"/>
        <v>26.124928762160348</v>
      </c>
      <c r="H53" s="31">
        <f t="shared" si="18"/>
        <v>54</v>
      </c>
      <c r="I53" s="30">
        <f t="shared" si="19"/>
        <v>120.84957874968347</v>
      </c>
      <c r="J53" s="31">
        <f t="shared" si="20"/>
        <v>36</v>
      </c>
      <c r="K53" s="38">
        <f t="shared" si="21"/>
        <v>0.56750058774423329</v>
      </c>
      <c r="L53" s="31">
        <f t="shared" si="22"/>
        <v>45</v>
      </c>
      <c r="M53" s="30">
        <f t="shared" si="23"/>
        <v>60.233103973131342</v>
      </c>
      <c r="N53" s="31">
        <f t="shared" si="24"/>
        <v>29</v>
      </c>
      <c r="O53" s="43">
        <f t="shared" si="25"/>
        <v>251</v>
      </c>
      <c r="P53" s="46" t="s">
        <v>218</v>
      </c>
      <c r="Q53" s="49" t="s">
        <v>235</v>
      </c>
      <c r="R53" s="52" t="s">
        <v>172</v>
      </c>
      <c r="S53" s="19" t="s">
        <v>107</v>
      </c>
      <c r="T53" s="20">
        <v>139750.6</v>
      </c>
      <c r="U53" s="20">
        <v>145318.97227999999</v>
      </c>
      <c r="V53" s="20">
        <v>446000</v>
      </c>
      <c r="W53" s="20">
        <v>37262.5</v>
      </c>
      <c r="X53" s="20">
        <v>9734.8015799999994</v>
      </c>
      <c r="Y53" s="20">
        <v>119218.362886</v>
      </c>
      <c r="Z53" s="20">
        <v>1244.08294</v>
      </c>
      <c r="AA53" s="20">
        <v>123.303</v>
      </c>
      <c r="AB53" s="20">
        <v>241260.97227999999</v>
      </c>
    </row>
    <row r="54" spans="1:28" s="4" customFormat="1" ht="24" customHeight="1">
      <c r="A54" s="17">
        <v>50</v>
      </c>
      <c r="B54" s="18" t="s">
        <v>45</v>
      </c>
      <c r="C54" s="30">
        <f t="shared" si="13"/>
        <v>102.66209793707968</v>
      </c>
      <c r="D54" s="31">
        <f t="shared" si="14"/>
        <v>49</v>
      </c>
      <c r="E54" s="30">
        <f t="shared" si="15"/>
        <v>33.334121389239243</v>
      </c>
      <c r="F54" s="31">
        <f t="shared" si="16"/>
        <v>40</v>
      </c>
      <c r="G54" s="30">
        <f t="shared" si="17"/>
        <v>41.963404897959187</v>
      </c>
      <c r="H54" s="31">
        <f t="shared" si="18"/>
        <v>36</v>
      </c>
      <c r="I54" s="30">
        <f t="shared" si="19"/>
        <v>139.90969610882493</v>
      </c>
      <c r="J54" s="31">
        <f t="shared" si="20"/>
        <v>11</v>
      </c>
      <c r="K54" s="38">
        <f t="shared" si="21"/>
        <v>0.42307251621929631</v>
      </c>
      <c r="L54" s="31">
        <f t="shared" si="22"/>
        <v>61</v>
      </c>
      <c r="M54" s="30">
        <f t="shared" si="23"/>
        <v>41.592125761371044</v>
      </c>
      <c r="N54" s="31">
        <f t="shared" si="24"/>
        <v>58</v>
      </c>
      <c r="O54" s="43">
        <f t="shared" si="25"/>
        <v>255</v>
      </c>
      <c r="P54" s="46" t="s">
        <v>219</v>
      </c>
      <c r="Q54" s="49" t="s">
        <v>236</v>
      </c>
      <c r="R54" s="52" t="s">
        <v>173</v>
      </c>
      <c r="S54" s="19">
        <v>13538000000</v>
      </c>
      <c r="T54" s="20">
        <v>10554.94</v>
      </c>
      <c r="U54" s="20">
        <v>10835.922839999999</v>
      </c>
      <c r="V54" s="20">
        <v>32507</v>
      </c>
      <c r="W54" s="20">
        <v>1225</v>
      </c>
      <c r="X54" s="20">
        <v>514.05171000000007</v>
      </c>
      <c r="Y54" s="20">
        <v>7492.3030580000004</v>
      </c>
      <c r="Z54" s="20">
        <v>353.46440000000001</v>
      </c>
      <c r="AA54" s="20">
        <v>12.333</v>
      </c>
      <c r="AB54" s="20">
        <v>26052.822840000001</v>
      </c>
    </row>
    <row r="55" spans="1:28" s="4" customFormat="1" ht="24" customHeight="1">
      <c r="A55" s="17">
        <v>51</v>
      </c>
      <c r="B55" s="18" t="s">
        <v>38</v>
      </c>
      <c r="C55" s="30">
        <f t="shared" si="13"/>
        <v>104.14521504668528</v>
      </c>
      <c r="D55" s="31">
        <f t="shared" si="14"/>
        <v>43</v>
      </c>
      <c r="E55" s="30">
        <f t="shared" si="15"/>
        <v>28.93944218620997</v>
      </c>
      <c r="F55" s="31">
        <f t="shared" si="16"/>
        <v>66</v>
      </c>
      <c r="G55" s="30">
        <f t="shared" si="17"/>
        <v>46.174831113399733</v>
      </c>
      <c r="H55" s="31">
        <f t="shared" si="18"/>
        <v>30</v>
      </c>
      <c r="I55" s="30">
        <f t="shared" si="19"/>
        <v>130.93912532203569</v>
      </c>
      <c r="J55" s="31">
        <f t="shared" si="20"/>
        <v>19</v>
      </c>
      <c r="K55" s="38">
        <f t="shared" si="21"/>
        <v>0.52049838732096232</v>
      </c>
      <c r="L55" s="31">
        <f t="shared" si="22"/>
        <v>49</v>
      </c>
      <c r="M55" s="30">
        <f t="shared" si="23"/>
        <v>45.489457573184048</v>
      </c>
      <c r="N55" s="31">
        <f t="shared" si="24"/>
        <v>52</v>
      </c>
      <c r="O55" s="43">
        <f t="shared" si="25"/>
        <v>259</v>
      </c>
      <c r="P55" s="46" t="s">
        <v>220</v>
      </c>
      <c r="Q55" s="49" t="s">
        <v>235</v>
      </c>
      <c r="R55" s="52" t="s">
        <v>168</v>
      </c>
      <c r="S55" s="19">
        <v>13536000000</v>
      </c>
      <c r="T55" s="20">
        <v>17568.812999999998</v>
      </c>
      <c r="U55" s="20">
        <v>18297.078079999999</v>
      </c>
      <c r="V55" s="20">
        <v>63225.4</v>
      </c>
      <c r="W55" s="20">
        <v>3658.6680000000001</v>
      </c>
      <c r="X55" s="20">
        <v>1689.3837699999999</v>
      </c>
      <c r="Y55" s="20">
        <v>13756.770663999998</v>
      </c>
      <c r="Z55" s="20">
        <v>284.0829</v>
      </c>
      <c r="AA55" s="20">
        <v>16.927</v>
      </c>
      <c r="AB55" s="20">
        <v>40222.678079999998</v>
      </c>
    </row>
    <row r="56" spans="1:28" s="4" customFormat="1" ht="24" customHeight="1">
      <c r="A56" s="17">
        <v>52</v>
      </c>
      <c r="B56" s="18" t="s">
        <v>30</v>
      </c>
      <c r="C56" s="30">
        <f t="shared" si="13"/>
        <v>93.828889849965748</v>
      </c>
      <c r="D56" s="31">
        <f t="shared" si="14"/>
        <v>67</v>
      </c>
      <c r="E56" s="30">
        <f t="shared" si="15"/>
        <v>34.527987698051199</v>
      </c>
      <c r="F56" s="31">
        <f t="shared" si="16"/>
        <v>32</v>
      </c>
      <c r="G56" s="30">
        <f t="shared" si="17"/>
        <v>35.465619799458089</v>
      </c>
      <c r="H56" s="31">
        <f t="shared" si="18"/>
        <v>46</v>
      </c>
      <c r="I56" s="30">
        <f t="shared" si="19"/>
        <v>119.06532415956508</v>
      </c>
      <c r="J56" s="31">
        <f t="shared" si="20"/>
        <v>42</v>
      </c>
      <c r="K56" s="38">
        <f t="shared" si="21"/>
        <v>0.64651154073603367</v>
      </c>
      <c r="L56" s="31">
        <f t="shared" si="22"/>
        <v>37</v>
      </c>
      <c r="M56" s="30">
        <f t="shared" si="23"/>
        <v>53.744633743650979</v>
      </c>
      <c r="N56" s="31">
        <f t="shared" si="24"/>
        <v>41</v>
      </c>
      <c r="O56" s="43">
        <f t="shared" si="25"/>
        <v>265</v>
      </c>
      <c r="P56" s="46" t="s">
        <v>221</v>
      </c>
      <c r="Q56" s="49" t="s">
        <v>235</v>
      </c>
      <c r="R56" s="52" t="s">
        <v>211</v>
      </c>
      <c r="S56" s="19" t="s">
        <v>122</v>
      </c>
      <c r="T56" s="20">
        <v>26569.733</v>
      </c>
      <c r="U56" s="20">
        <v>24930.085510000001</v>
      </c>
      <c r="V56" s="20">
        <v>72202.543999999994</v>
      </c>
      <c r="W56" s="20">
        <v>3328.98</v>
      </c>
      <c r="X56" s="20">
        <v>1180.64339</v>
      </c>
      <c r="Y56" s="20">
        <v>20938.157843999998</v>
      </c>
      <c r="Z56" s="20">
        <v>0</v>
      </c>
      <c r="AA56" s="20">
        <v>18.568000000000001</v>
      </c>
      <c r="AB56" s="20">
        <v>46386.185509999996</v>
      </c>
    </row>
    <row r="57" spans="1:28" s="4" customFormat="1" ht="24" customHeight="1">
      <c r="A57" s="17">
        <v>53</v>
      </c>
      <c r="B57" s="18" t="s">
        <v>28</v>
      </c>
      <c r="C57" s="30">
        <f t="shared" si="13"/>
        <v>100.98270240416795</v>
      </c>
      <c r="D57" s="31">
        <f t="shared" si="14"/>
        <v>60</v>
      </c>
      <c r="E57" s="30">
        <f t="shared" si="15"/>
        <v>29.849845432263379</v>
      </c>
      <c r="F57" s="31">
        <f t="shared" si="16"/>
        <v>61</v>
      </c>
      <c r="G57" s="30">
        <f t="shared" si="17"/>
        <v>44.128350300390707</v>
      </c>
      <c r="H57" s="31">
        <f t="shared" si="18"/>
        <v>32</v>
      </c>
      <c r="I57" s="30">
        <f t="shared" si="19"/>
        <v>106.34933040335162</v>
      </c>
      <c r="J57" s="31">
        <f t="shared" si="20"/>
        <v>66</v>
      </c>
      <c r="K57" s="38">
        <f t="shared" si="21"/>
        <v>0.71971457402410099</v>
      </c>
      <c r="L57" s="31">
        <f t="shared" si="22"/>
        <v>29</v>
      </c>
      <c r="M57" s="30">
        <f t="shared" si="23"/>
        <v>67.104151301751571</v>
      </c>
      <c r="N57" s="31">
        <f t="shared" si="24"/>
        <v>18</v>
      </c>
      <c r="O57" s="43">
        <f t="shared" si="25"/>
        <v>266</v>
      </c>
      <c r="P57" s="46" t="s">
        <v>197</v>
      </c>
      <c r="Q57" s="49" t="s">
        <v>236</v>
      </c>
      <c r="R57" s="52" t="s">
        <v>214</v>
      </c>
      <c r="S57" s="19" t="s">
        <v>106</v>
      </c>
      <c r="T57" s="20">
        <v>16962.126</v>
      </c>
      <c r="U57" s="20">
        <v>17128.81322</v>
      </c>
      <c r="V57" s="20">
        <v>57383.256000000001</v>
      </c>
      <c r="W57" s="20">
        <v>15700.718999999999</v>
      </c>
      <c r="X57" s="20">
        <v>6928.46828</v>
      </c>
      <c r="Y57" s="20">
        <v>15967.861137999998</v>
      </c>
      <c r="Z57" s="20">
        <v>147.09981999999999</v>
      </c>
      <c r="AA57" s="20">
        <v>11.46</v>
      </c>
      <c r="AB57" s="20">
        <v>25525.713219999998</v>
      </c>
    </row>
    <row r="58" spans="1:28" s="4" customFormat="1" ht="24" customHeight="1">
      <c r="A58" s="17">
        <v>54</v>
      </c>
      <c r="B58" s="18" t="s">
        <v>25</v>
      </c>
      <c r="C58" s="30">
        <f t="shared" si="13"/>
        <v>109.42443066111764</v>
      </c>
      <c r="D58" s="31">
        <f t="shared" si="14"/>
        <v>28</v>
      </c>
      <c r="E58" s="30">
        <f t="shared" si="15"/>
        <v>30.758322563355179</v>
      </c>
      <c r="F58" s="31">
        <f t="shared" si="16"/>
        <v>56</v>
      </c>
      <c r="G58" s="30">
        <f t="shared" si="17"/>
        <v>37.187853024528486</v>
      </c>
      <c r="H58" s="31">
        <f t="shared" si="18"/>
        <v>43</v>
      </c>
      <c r="I58" s="30">
        <f t="shared" si="19"/>
        <v>119.56434705409234</v>
      </c>
      <c r="J58" s="31">
        <f t="shared" si="20"/>
        <v>39</v>
      </c>
      <c r="K58" s="38">
        <f t="shared" si="21"/>
        <v>0.50406102599260005</v>
      </c>
      <c r="L58" s="31">
        <f t="shared" si="22"/>
        <v>51</v>
      </c>
      <c r="M58" s="30">
        <f t="shared" si="23"/>
        <v>45.332620387375833</v>
      </c>
      <c r="N58" s="31">
        <f t="shared" si="24"/>
        <v>53</v>
      </c>
      <c r="O58" s="43">
        <f t="shared" si="25"/>
        <v>270</v>
      </c>
      <c r="P58" s="46" t="s">
        <v>198</v>
      </c>
      <c r="Q58" s="49" t="s">
        <v>235</v>
      </c>
      <c r="R58" s="52" t="s">
        <v>178</v>
      </c>
      <c r="S58" s="19" t="s">
        <v>101</v>
      </c>
      <c r="T58" s="20">
        <v>9334.9500000000007</v>
      </c>
      <c r="U58" s="20">
        <v>10214.715890000001</v>
      </c>
      <c r="V58" s="20">
        <v>33209.599999999999</v>
      </c>
      <c r="W58" s="20">
        <v>1023.3</v>
      </c>
      <c r="X58" s="20">
        <v>380.54329999999999</v>
      </c>
      <c r="Y58" s="20">
        <v>8524.1323280000015</v>
      </c>
      <c r="Z58" s="20">
        <v>22.89273</v>
      </c>
      <c r="AA58" s="20">
        <v>9.7579999999999991</v>
      </c>
      <c r="AB58" s="20">
        <v>22532.815890000002</v>
      </c>
    </row>
    <row r="59" spans="1:28" s="4" customFormat="1" ht="24" customHeight="1">
      <c r="A59" s="17">
        <v>55</v>
      </c>
      <c r="B59" s="18" t="s">
        <v>8</v>
      </c>
      <c r="C59" s="30">
        <f t="shared" si="13"/>
        <v>106.8809127906122</v>
      </c>
      <c r="D59" s="31">
        <f t="shared" si="14"/>
        <v>32</v>
      </c>
      <c r="E59" s="30">
        <f t="shared" si="15"/>
        <v>31.389694835753666</v>
      </c>
      <c r="F59" s="31">
        <f t="shared" si="16"/>
        <v>53</v>
      </c>
      <c r="G59" s="30">
        <f t="shared" si="17"/>
        <v>12.520128618910173</v>
      </c>
      <c r="H59" s="31">
        <f t="shared" si="18"/>
        <v>69</v>
      </c>
      <c r="I59" s="30">
        <f t="shared" si="19"/>
        <v>117.77769139002672</v>
      </c>
      <c r="J59" s="31">
        <f t="shared" si="20"/>
        <v>48</v>
      </c>
      <c r="K59" s="38">
        <f t="shared" si="21"/>
        <v>0.6425695731422979</v>
      </c>
      <c r="L59" s="31">
        <f t="shared" si="22"/>
        <v>39</v>
      </c>
      <c r="M59" s="30">
        <f t="shared" si="23"/>
        <v>53.262876676510707</v>
      </c>
      <c r="N59" s="31">
        <f t="shared" si="24"/>
        <v>42</v>
      </c>
      <c r="O59" s="43">
        <f t="shared" si="25"/>
        <v>283</v>
      </c>
      <c r="P59" s="46" t="s">
        <v>233</v>
      </c>
      <c r="Q59" s="49" t="s">
        <v>236</v>
      </c>
      <c r="R59" s="52" t="s">
        <v>211</v>
      </c>
      <c r="S59" s="19" t="s">
        <v>100</v>
      </c>
      <c r="T59" s="20">
        <v>37818.267999999996</v>
      </c>
      <c r="U59" s="20">
        <v>40420.510040000001</v>
      </c>
      <c r="V59" s="20">
        <v>128770</v>
      </c>
      <c r="W59" s="20">
        <v>22866</v>
      </c>
      <c r="X59" s="20">
        <v>2862.8526099999999</v>
      </c>
      <c r="Y59" s="20">
        <v>34043.663809999991</v>
      </c>
      <c r="Z59" s="20">
        <v>324.66874000000001</v>
      </c>
      <c r="AA59" s="20">
        <v>30.29</v>
      </c>
      <c r="AB59" s="20">
        <v>75888.710040000005</v>
      </c>
    </row>
    <row r="60" spans="1:28" s="4" customFormat="1" ht="24" customHeight="1">
      <c r="A60" s="17">
        <v>56</v>
      </c>
      <c r="B60" s="18" t="s">
        <v>39</v>
      </c>
      <c r="C60" s="30">
        <f t="shared" si="13"/>
        <v>89.083260521068482</v>
      </c>
      <c r="D60" s="31">
        <f t="shared" si="14"/>
        <v>69</v>
      </c>
      <c r="E60" s="30">
        <f t="shared" si="15"/>
        <v>28.073763653635769</v>
      </c>
      <c r="F60" s="31">
        <f t="shared" si="16"/>
        <v>67</v>
      </c>
      <c r="G60" s="30">
        <f t="shared" si="17"/>
        <v>34.67774917096537</v>
      </c>
      <c r="H60" s="31">
        <f t="shared" si="18"/>
        <v>48</v>
      </c>
      <c r="I60" s="30">
        <f t="shared" si="19"/>
        <v>121.22172389097503</v>
      </c>
      <c r="J60" s="31">
        <f t="shared" si="20"/>
        <v>31</v>
      </c>
      <c r="K60" s="38">
        <f t="shared" si="21"/>
        <v>0.65458597448796874</v>
      </c>
      <c r="L60" s="31">
        <f t="shared" si="22"/>
        <v>36</v>
      </c>
      <c r="M60" s="30">
        <f t="shared" si="23"/>
        <v>59.62268058441326</v>
      </c>
      <c r="N60" s="31">
        <f t="shared" si="24"/>
        <v>32</v>
      </c>
      <c r="O60" s="43">
        <f t="shared" si="25"/>
        <v>283</v>
      </c>
      <c r="P60" s="46" t="s">
        <v>233</v>
      </c>
      <c r="Q60" s="49" t="s">
        <v>235</v>
      </c>
      <c r="R60" s="52" t="s">
        <v>212</v>
      </c>
      <c r="S60" s="19" t="s">
        <v>124</v>
      </c>
      <c r="T60" s="20">
        <v>36756.627999999997</v>
      </c>
      <c r="U60" s="20">
        <v>32744.002680000001</v>
      </c>
      <c r="V60" s="20">
        <v>116635.6</v>
      </c>
      <c r="W60" s="20">
        <v>2171.1999999999998</v>
      </c>
      <c r="X60" s="20">
        <v>752.92329000000007</v>
      </c>
      <c r="Y60" s="20">
        <v>26937.230713999998</v>
      </c>
      <c r="Z60" s="20">
        <v>90.227240000000009</v>
      </c>
      <c r="AA60" s="20">
        <v>24.087</v>
      </c>
      <c r="AB60" s="20">
        <v>54918.702680000002</v>
      </c>
    </row>
    <row r="61" spans="1:28" s="4" customFormat="1" ht="24" customHeight="1">
      <c r="A61" s="17">
        <v>57</v>
      </c>
      <c r="B61" s="18" t="s">
        <v>7</v>
      </c>
      <c r="C61" s="30">
        <f t="shared" si="13"/>
        <v>101.2330106977676</v>
      </c>
      <c r="D61" s="31">
        <f t="shared" si="14"/>
        <v>56</v>
      </c>
      <c r="E61" s="30">
        <f t="shared" si="15"/>
        <v>34.020792902662919</v>
      </c>
      <c r="F61" s="31">
        <f t="shared" si="16"/>
        <v>37</v>
      </c>
      <c r="G61" s="30">
        <f t="shared" si="17"/>
        <v>36.312394366197189</v>
      </c>
      <c r="H61" s="31">
        <f t="shared" si="18"/>
        <v>44</v>
      </c>
      <c r="I61" s="30">
        <f t="shared" si="19"/>
        <v>134.92314482374078</v>
      </c>
      <c r="J61" s="31">
        <f t="shared" si="20"/>
        <v>16</v>
      </c>
      <c r="K61" s="38">
        <f t="shared" si="21"/>
        <v>0.30450023756407579</v>
      </c>
      <c r="L61" s="31">
        <f t="shared" si="22"/>
        <v>64</v>
      </c>
      <c r="M61" s="30">
        <f t="shared" si="23"/>
        <v>30.755527664470673</v>
      </c>
      <c r="N61" s="31">
        <f t="shared" si="24"/>
        <v>66</v>
      </c>
      <c r="O61" s="43">
        <f t="shared" si="25"/>
        <v>283</v>
      </c>
      <c r="P61" s="46" t="s">
        <v>233</v>
      </c>
      <c r="Q61" s="49" t="s">
        <v>236</v>
      </c>
      <c r="R61" s="52" t="s">
        <v>169</v>
      </c>
      <c r="S61" s="19" t="s">
        <v>125</v>
      </c>
      <c r="T61" s="20">
        <v>7087.46</v>
      </c>
      <c r="U61" s="20">
        <v>7174.8491399999994</v>
      </c>
      <c r="V61" s="20">
        <v>21089.599999999999</v>
      </c>
      <c r="W61" s="20">
        <v>468.6</v>
      </c>
      <c r="X61" s="20">
        <v>170.15988000000002</v>
      </c>
      <c r="Y61" s="20">
        <v>4849.6591659999995</v>
      </c>
      <c r="Z61" s="20">
        <v>631.53647999999998</v>
      </c>
      <c r="AA61" s="20">
        <v>11.346</v>
      </c>
      <c r="AB61" s="20">
        <v>23328.649140000001</v>
      </c>
    </row>
    <row r="62" spans="1:28" s="4" customFormat="1" ht="24" customHeight="1">
      <c r="A62" s="17">
        <v>58</v>
      </c>
      <c r="B62" s="18" t="s">
        <v>61</v>
      </c>
      <c r="C62" s="30">
        <f t="shared" si="13"/>
        <v>62.519319877142991</v>
      </c>
      <c r="D62" s="31">
        <f t="shared" si="14"/>
        <v>73</v>
      </c>
      <c r="E62" s="30">
        <f t="shared" si="15"/>
        <v>25.629593710565512</v>
      </c>
      <c r="F62" s="31">
        <f t="shared" si="16"/>
        <v>70</v>
      </c>
      <c r="G62" s="30">
        <f t="shared" si="17"/>
        <v>77.784573378270153</v>
      </c>
      <c r="H62" s="31">
        <f t="shared" si="18"/>
        <v>21</v>
      </c>
      <c r="I62" s="30">
        <f t="shared" si="19"/>
        <v>92.067527989111113</v>
      </c>
      <c r="J62" s="31">
        <f t="shared" si="20"/>
        <v>72</v>
      </c>
      <c r="K62" s="38">
        <f t="shared" si="21"/>
        <v>0.6983709446475822</v>
      </c>
      <c r="L62" s="31">
        <f t="shared" si="22"/>
        <v>32</v>
      </c>
      <c r="M62" s="30">
        <f t="shared" si="23"/>
        <v>66.720633009673875</v>
      </c>
      <c r="N62" s="31">
        <f t="shared" si="24"/>
        <v>19</v>
      </c>
      <c r="O62" s="43">
        <f t="shared" si="25"/>
        <v>287</v>
      </c>
      <c r="P62" s="46" t="s">
        <v>199</v>
      </c>
      <c r="Q62" s="49" t="s">
        <v>236</v>
      </c>
      <c r="R62" s="52" t="s">
        <v>211</v>
      </c>
      <c r="S62" s="19" t="s">
        <v>119</v>
      </c>
      <c r="T62" s="20">
        <v>33883.29</v>
      </c>
      <c r="U62" s="20">
        <v>21183.602460000002</v>
      </c>
      <c r="V62" s="20">
        <v>82652.899999999994</v>
      </c>
      <c r="W62" s="20">
        <v>5993.6</v>
      </c>
      <c r="X62" s="20">
        <v>4662.0961900000002</v>
      </c>
      <c r="Y62" s="20">
        <v>23008.766416000002</v>
      </c>
      <c r="Z62" s="20">
        <v>0</v>
      </c>
      <c r="AA62" s="20">
        <v>14.606</v>
      </c>
      <c r="AB62" s="20">
        <v>31749.70246</v>
      </c>
    </row>
    <row r="63" spans="1:28" s="4" customFormat="1" ht="24" customHeight="1">
      <c r="A63" s="17">
        <v>59</v>
      </c>
      <c r="B63" s="18" t="s">
        <v>66</v>
      </c>
      <c r="C63" s="30">
        <f t="shared" si="13"/>
        <v>92.939326170105005</v>
      </c>
      <c r="D63" s="31">
        <f t="shared" si="14"/>
        <v>68</v>
      </c>
      <c r="E63" s="30">
        <f t="shared" si="15"/>
        <v>26.191243597454367</v>
      </c>
      <c r="F63" s="31">
        <f t="shared" si="16"/>
        <v>68</v>
      </c>
      <c r="G63" s="30">
        <f t="shared" si="17"/>
        <v>56.359438741564496</v>
      </c>
      <c r="H63" s="31">
        <f t="shared" si="18"/>
        <v>26</v>
      </c>
      <c r="I63" s="30">
        <f t="shared" si="19"/>
        <v>95.882602915688793</v>
      </c>
      <c r="J63" s="31">
        <f t="shared" si="20"/>
        <v>71</v>
      </c>
      <c r="K63" s="38">
        <f t="shared" si="21"/>
        <v>0.68543587702576503</v>
      </c>
      <c r="L63" s="31">
        <f t="shared" si="22"/>
        <v>33</v>
      </c>
      <c r="M63" s="30">
        <f t="shared" si="23"/>
        <v>59.985718581801351</v>
      </c>
      <c r="N63" s="31">
        <f t="shared" si="24"/>
        <v>30</v>
      </c>
      <c r="O63" s="43">
        <f t="shared" si="25"/>
        <v>296</v>
      </c>
      <c r="P63" s="46" t="s">
        <v>200</v>
      </c>
      <c r="Q63" s="49" t="s">
        <v>235</v>
      </c>
      <c r="R63" s="52" t="s">
        <v>171</v>
      </c>
      <c r="S63" s="19" t="s">
        <v>142</v>
      </c>
      <c r="T63" s="20">
        <v>80592.061000000002</v>
      </c>
      <c r="U63" s="20">
        <v>74901.718439999997</v>
      </c>
      <c r="V63" s="20">
        <v>285980</v>
      </c>
      <c r="W63" s="20">
        <v>2104.1999999999998</v>
      </c>
      <c r="X63" s="20">
        <v>1185.9153100000001</v>
      </c>
      <c r="Y63" s="20">
        <v>77679.434762000004</v>
      </c>
      <c r="Z63" s="20">
        <v>420.65446000000003</v>
      </c>
      <c r="AA63" s="20">
        <v>52.619</v>
      </c>
      <c r="AB63" s="20">
        <v>124865.91843999999</v>
      </c>
    </row>
    <row r="64" spans="1:28" s="4" customFormat="1" ht="24" customHeight="1">
      <c r="A64" s="17">
        <v>60</v>
      </c>
      <c r="B64" s="18" t="s">
        <v>47</v>
      </c>
      <c r="C64" s="30">
        <f t="shared" si="13"/>
        <v>101.06780865699368</v>
      </c>
      <c r="D64" s="31">
        <f t="shared" si="14"/>
        <v>58</v>
      </c>
      <c r="E64" s="30">
        <f t="shared" si="15"/>
        <v>34.217882418191905</v>
      </c>
      <c r="F64" s="31">
        <f t="shared" si="16"/>
        <v>35</v>
      </c>
      <c r="G64" s="30">
        <f t="shared" si="17"/>
        <v>245.93103200000002</v>
      </c>
      <c r="H64" s="31">
        <f t="shared" si="18"/>
        <v>7</v>
      </c>
      <c r="I64" s="30">
        <f t="shared" si="19"/>
        <v>113.76453858567342</v>
      </c>
      <c r="J64" s="31">
        <f t="shared" si="20"/>
        <v>57</v>
      </c>
      <c r="K64" s="38">
        <f t="shared" si="21"/>
        <v>0.25335167276112802</v>
      </c>
      <c r="L64" s="31">
        <f t="shared" si="22"/>
        <v>71</v>
      </c>
      <c r="M64" s="30">
        <f t="shared" si="23"/>
        <v>25.619888867172047</v>
      </c>
      <c r="N64" s="31">
        <f t="shared" si="24"/>
        <v>71</v>
      </c>
      <c r="O64" s="43">
        <f t="shared" si="25"/>
        <v>299</v>
      </c>
      <c r="P64" s="46" t="s">
        <v>222</v>
      </c>
      <c r="Q64" s="49" t="s">
        <v>235</v>
      </c>
      <c r="R64" s="52" t="s">
        <v>211</v>
      </c>
      <c r="S64" s="19" t="s">
        <v>75</v>
      </c>
      <c r="T64" s="20">
        <v>9461.6679999999997</v>
      </c>
      <c r="U64" s="20">
        <v>9562.7005100000006</v>
      </c>
      <c r="V64" s="20">
        <v>27946.5</v>
      </c>
      <c r="W64" s="20">
        <v>125</v>
      </c>
      <c r="X64" s="20">
        <v>307.41379000000001</v>
      </c>
      <c r="Y64" s="20">
        <v>8385.8561099999988</v>
      </c>
      <c r="Z64" s="20">
        <v>22.57</v>
      </c>
      <c r="AA64" s="20">
        <v>18.175000000000001</v>
      </c>
      <c r="AB64" s="20">
        <v>37325.300510000001</v>
      </c>
    </row>
    <row r="65" spans="1:28" s="4" customFormat="1" ht="24" customHeight="1">
      <c r="A65" s="17">
        <v>61</v>
      </c>
      <c r="B65" s="18" t="s">
        <v>21</v>
      </c>
      <c r="C65" s="30">
        <f t="shared" si="13"/>
        <v>101.0615273280868</v>
      </c>
      <c r="D65" s="31">
        <f t="shared" si="14"/>
        <v>59</v>
      </c>
      <c r="E65" s="30">
        <f t="shared" si="15"/>
        <v>30.035969718084448</v>
      </c>
      <c r="F65" s="31">
        <f t="shared" si="16"/>
        <v>60</v>
      </c>
      <c r="G65" s="30">
        <f t="shared" si="17"/>
        <v>40.973275535480113</v>
      </c>
      <c r="H65" s="31">
        <f t="shared" si="18"/>
        <v>38</v>
      </c>
      <c r="I65" s="30">
        <f t="shared" si="19"/>
        <v>118.14670056798222</v>
      </c>
      <c r="J65" s="31">
        <f t="shared" si="20"/>
        <v>46</v>
      </c>
      <c r="K65" s="38">
        <f t="shared" si="21"/>
        <v>0.50442594474103208</v>
      </c>
      <c r="L65" s="31">
        <f t="shared" si="22"/>
        <v>50</v>
      </c>
      <c r="M65" s="30">
        <f t="shared" si="23"/>
        <v>46.208779006120707</v>
      </c>
      <c r="N65" s="31">
        <f t="shared" si="24"/>
        <v>50</v>
      </c>
      <c r="O65" s="43">
        <f t="shared" si="25"/>
        <v>303</v>
      </c>
      <c r="P65" s="46" t="s">
        <v>223</v>
      </c>
      <c r="Q65" s="49" t="s">
        <v>236</v>
      </c>
      <c r="R65" s="52" t="s">
        <v>211</v>
      </c>
      <c r="S65" s="19" t="s">
        <v>80</v>
      </c>
      <c r="T65" s="20">
        <v>25720.132000000001</v>
      </c>
      <c r="U65" s="20">
        <v>25993.158230000001</v>
      </c>
      <c r="V65" s="20">
        <v>86540.1</v>
      </c>
      <c r="W65" s="20">
        <v>2058.9</v>
      </c>
      <c r="X65" s="20">
        <v>843.59877000000006</v>
      </c>
      <c r="Y65" s="20">
        <v>21962.081839999999</v>
      </c>
      <c r="Z65" s="20">
        <v>45.683160000000001</v>
      </c>
      <c r="AA65" s="20">
        <v>24.812999999999999</v>
      </c>
      <c r="AB65" s="20">
        <v>56251.558229999995</v>
      </c>
    </row>
    <row r="66" spans="1:28" s="4" customFormat="1" ht="24" customHeight="1">
      <c r="A66" s="17">
        <v>62</v>
      </c>
      <c r="B66" s="18" t="s">
        <v>32</v>
      </c>
      <c r="C66" s="30">
        <f t="shared" si="13"/>
        <v>100.10883167021794</v>
      </c>
      <c r="D66" s="31">
        <f t="shared" si="14"/>
        <v>61</v>
      </c>
      <c r="E66" s="30">
        <f t="shared" si="15"/>
        <v>32.579371276447844</v>
      </c>
      <c r="F66" s="31">
        <f t="shared" si="16"/>
        <v>44</v>
      </c>
      <c r="G66" s="30">
        <f t="shared" si="17"/>
        <v>22.378908972666931</v>
      </c>
      <c r="H66" s="31">
        <f t="shared" si="18"/>
        <v>58</v>
      </c>
      <c r="I66" s="30">
        <f t="shared" si="19"/>
        <v>116.43051395101074</v>
      </c>
      <c r="J66" s="31">
        <f t="shared" si="20"/>
        <v>53</v>
      </c>
      <c r="K66" s="38">
        <f t="shared" si="21"/>
        <v>0.49032041042109686</v>
      </c>
      <c r="L66" s="31">
        <f t="shared" si="22"/>
        <v>52</v>
      </c>
      <c r="M66" s="30">
        <f t="shared" si="23"/>
        <v>55.940783115742413</v>
      </c>
      <c r="N66" s="31">
        <f t="shared" si="24"/>
        <v>36</v>
      </c>
      <c r="O66" s="43">
        <f t="shared" si="25"/>
        <v>304</v>
      </c>
      <c r="P66" s="46" t="s">
        <v>201</v>
      </c>
      <c r="Q66" s="49" t="s">
        <v>235</v>
      </c>
      <c r="R66" s="52" t="s">
        <v>211</v>
      </c>
      <c r="S66" s="19" t="s">
        <v>120</v>
      </c>
      <c r="T66" s="20">
        <v>37920.800000000003</v>
      </c>
      <c r="U66" s="20">
        <v>37962.069840000004</v>
      </c>
      <c r="V66" s="20">
        <v>116521.8</v>
      </c>
      <c r="W66" s="20">
        <v>5228.1000000000004</v>
      </c>
      <c r="X66" s="20">
        <v>1169.9917399999999</v>
      </c>
      <c r="Y66" s="20">
        <v>32604.914769999996</v>
      </c>
      <c r="Z66" s="20">
        <v>0</v>
      </c>
      <c r="AA66" s="20">
        <v>37.280999999999999</v>
      </c>
      <c r="AB66" s="20">
        <v>67861.169840000002</v>
      </c>
    </row>
    <row r="67" spans="1:28" s="4" customFormat="1" ht="24" customHeight="1">
      <c r="A67" s="17">
        <v>63</v>
      </c>
      <c r="B67" s="18" t="s">
        <v>49</v>
      </c>
      <c r="C67" s="30">
        <f t="shared" si="13"/>
        <v>102.13548953220635</v>
      </c>
      <c r="D67" s="31">
        <f t="shared" si="14"/>
        <v>51</v>
      </c>
      <c r="E67" s="30">
        <f t="shared" si="15"/>
        <v>25.600705923379664</v>
      </c>
      <c r="F67" s="31">
        <f t="shared" si="16"/>
        <v>71</v>
      </c>
      <c r="G67" s="30">
        <f t="shared" si="17"/>
        <v>42.236506722689072</v>
      </c>
      <c r="H67" s="31">
        <f t="shared" si="18"/>
        <v>35</v>
      </c>
      <c r="I67" s="30">
        <f t="shared" si="19"/>
        <v>124.51829522480382</v>
      </c>
      <c r="J67" s="31">
        <f t="shared" si="20"/>
        <v>29</v>
      </c>
      <c r="K67" s="38">
        <f t="shared" si="21"/>
        <v>0.30933268421749621</v>
      </c>
      <c r="L67" s="31">
        <f t="shared" si="22"/>
        <v>63</v>
      </c>
      <c r="M67" s="30">
        <f t="shared" si="23"/>
        <v>32.075614547305683</v>
      </c>
      <c r="N67" s="31">
        <f t="shared" si="24"/>
        <v>64</v>
      </c>
      <c r="O67" s="43">
        <f t="shared" si="25"/>
        <v>313</v>
      </c>
      <c r="P67" s="46" t="s">
        <v>202</v>
      </c>
      <c r="Q67" s="49" t="s">
        <v>235</v>
      </c>
      <c r="R67" s="52" t="s">
        <v>168</v>
      </c>
      <c r="S67" s="19" t="s">
        <v>91</v>
      </c>
      <c r="T67" s="20">
        <v>16100.432000000001</v>
      </c>
      <c r="U67" s="20">
        <v>16444.25504</v>
      </c>
      <c r="V67" s="20">
        <v>64233.599999999999</v>
      </c>
      <c r="W67" s="20">
        <v>2380</v>
      </c>
      <c r="X67" s="20">
        <v>1005.2288599999999</v>
      </c>
      <c r="Y67" s="20">
        <v>13206.296319999998</v>
      </c>
      <c r="Z67" s="20">
        <v>0</v>
      </c>
      <c r="AA67" s="20">
        <v>25.597999999999999</v>
      </c>
      <c r="AB67" s="20">
        <v>51267.155039999998</v>
      </c>
    </row>
    <row r="68" spans="1:28" s="4" customFormat="1" ht="24" customHeight="1">
      <c r="A68" s="17">
        <v>64</v>
      </c>
      <c r="B68" s="18" t="s">
        <v>58</v>
      </c>
      <c r="C68" s="30">
        <f t="shared" si="13"/>
        <v>106.31278567058014</v>
      </c>
      <c r="D68" s="31">
        <f t="shared" si="14"/>
        <v>35</v>
      </c>
      <c r="E68" s="30">
        <f t="shared" si="15"/>
        <v>32.017195387406069</v>
      </c>
      <c r="F68" s="31">
        <f t="shared" si="16"/>
        <v>49</v>
      </c>
      <c r="G68" s="30">
        <f t="shared" si="17"/>
        <v>24.122725382262995</v>
      </c>
      <c r="H68" s="31">
        <f t="shared" si="18"/>
        <v>57</v>
      </c>
      <c r="I68" s="30">
        <f t="shared" si="19"/>
        <v>119.62925241541187</v>
      </c>
      <c r="J68" s="31">
        <f t="shared" si="20"/>
        <v>38</v>
      </c>
      <c r="K68" s="38">
        <f t="shared" si="21"/>
        <v>0.26689718260645701</v>
      </c>
      <c r="L68" s="31">
        <f t="shared" si="22"/>
        <v>70</v>
      </c>
      <c r="M68" s="30">
        <f t="shared" si="23"/>
        <v>31.791383172655308</v>
      </c>
      <c r="N68" s="31">
        <f t="shared" si="24"/>
        <v>65</v>
      </c>
      <c r="O68" s="43">
        <f t="shared" si="25"/>
        <v>314</v>
      </c>
      <c r="P68" s="46" t="s">
        <v>203</v>
      </c>
      <c r="Q68" s="49" t="s">
        <v>236</v>
      </c>
      <c r="R68" s="52" t="s">
        <v>212</v>
      </c>
      <c r="S68" s="19" t="s">
        <v>104</v>
      </c>
      <c r="T68" s="20">
        <v>10459.6</v>
      </c>
      <c r="U68" s="20">
        <v>11119.89213</v>
      </c>
      <c r="V68" s="20">
        <v>34731</v>
      </c>
      <c r="W68" s="20">
        <v>1635</v>
      </c>
      <c r="X68" s="20">
        <v>394.40656000000001</v>
      </c>
      <c r="Y68" s="20">
        <v>9276.4285540000001</v>
      </c>
      <c r="Z68" s="20">
        <v>22.57</v>
      </c>
      <c r="AA68" s="20">
        <v>20.062000000000001</v>
      </c>
      <c r="AB68" s="20">
        <v>34977.692130000003</v>
      </c>
    </row>
    <row r="69" spans="1:28" s="4" customFormat="1" ht="24" customHeight="1">
      <c r="A69" s="17">
        <v>65</v>
      </c>
      <c r="B69" s="18" t="s">
        <v>55</v>
      </c>
      <c r="C69" s="30">
        <f t="shared" ref="C69:C77" si="26">U69/T69*100</f>
        <v>103.82873818958345</v>
      </c>
      <c r="D69" s="31">
        <f t="shared" ref="D69:D100" si="27">RANK(C69,C$5:C$77,0)</f>
        <v>47</v>
      </c>
      <c r="E69" s="30">
        <f t="shared" ref="E69:E77" si="28">U69/V69*100</f>
        <v>29.050502796364103</v>
      </c>
      <c r="F69" s="31">
        <f t="shared" ref="F69:F100" si="29">RANK(E69,E$5:E$77,0)</f>
        <v>65</v>
      </c>
      <c r="G69" s="30">
        <f t="shared" ref="G69:G77" si="30">X69/W69*100</f>
        <v>25.363925727468928</v>
      </c>
      <c r="H69" s="31">
        <f t="shared" ref="H69:H100" si="31">RANK(G69,G$5:G$77,0)</f>
        <v>55</v>
      </c>
      <c r="I69" s="30">
        <f t="shared" ref="I69:I77" si="32">(U69-Z69)/Y69*100</f>
        <v>112.66887281245546</v>
      </c>
      <c r="J69" s="31">
        <f t="shared" ref="J69:J100" si="33">RANK(I69,I$5:I$77,0)</f>
        <v>60</v>
      </c>
      <c r="K69" s="38">
        <f t="shared" ref="K69:K77" si="34">U69/AA69/(U$78/AA$78)</f>
        <v>0.56020493927369086</v>
      </c>
      <c r="L69" s="31">
        <f t="shared" ref="L69:L100" si="35">RANK(K69,K$5:K$77,0)</f>
        <v>47</v>
      </c>
      <c r="M69" s="30">
        <f t="shared" ref="M69:M77" si="36">U69/AB69*100</f>
        <v>52.493610909966293</v>
      </c>
      <c r="N69" s="31">
        <f t="shared" ref="N69:N100" si="37">RANK(M69,M$5:M$77,0)</f>
        <v>43</v>
      </c>
      <c r="O69" s="43">
        <f t="shared" ref="O69:O100" si="38">D69+F69+H69+J69+L69+N69</f>
        <v>317</v>
      </c>
      <c r="P69" s="46" t="s">
        <v>204</v>
      </c>
      <c r="Q69" s="49" t="s">
        <v>236</v>
      </c>
      <c r="R69" s="52" t="s">
        <v>211</v>
      </c>
      <c r="S69" s="19" t="s">
        <v>93</v>
      </c>
      <c r="T69" s="20">
        <v>18035.562000000002</v>
      </c>
      <c r="U69" s="20">
        <v>18726.096450000001</v>
      </c>
      <c r="V69" s="20">
        <v>64460.49</v>
      </c>
      <c r="W69" s="20">
        <v>4031.1</v>
      </c>
      <c r="X69" s="20">
        <v>1022.44521</v>
      </c>
      <c r="Y69" s="20">
        <v>16323.098341999996</v>
      </c>
      <c r="Z69" s="20">
        <v>335.04553999999996</v>
      </c>
      <c r="AA69" s="20">
        <v>16.096</v>
      </c>
      <c r="AB69" s="20">
        <v>35673.096450000005</v>
      </c>
    </row>
    <row r="70" spans="1:28" s="4" customFormat="1" ht="24" customHeight="1">
      <c r="A70" s="17">
        <v>66</v>
      </c>
      <c r="B70" s="18" t="s">
        <v>27</v>
      </c>
      <c r="C70" s="30">
        <f t="shared" si="26"/>
        <v>102.69766257577277</v>
      </c>
      <c r="D70" s="31">
        <f t="shared" si="27"/>
        <v>48</v>
      </c>
      <c r="E70" s="30">
        <f t="shared" si="28"/>
        <v>29.352843575059516</v>
      </c>
      <c r="F70" s="31">
        <f t="shared" si="29"/>
        <v>64</v>
      </c>
      <c r="G70" s="30">
        <f t="shared" si="30"/>
        <v>35.092479365079363</v>
      </c>
      <c r="H70" s="31">
        <f t="shared" si="31"/>
        <v>47</v>
      </c>
      <c r="I70" s="30">
        <f t="shared" si="32"/>
        <v>121.10089917355933</v>
      </c>
      <c r="J70" s="31">
        <f t="shared" si="33"/>
        <v>33</v>
      </c>
      <c r="K70" s="38">
        <f t="shared" si="34"/>
        <v>0.29082202693849762</v>
      </c>
      <c r="L70" s="31">
        <f t="shared" si="35"/>
        <v>66</v>
      </c>
      <c r="M70" s="30">
        <f t="shared" si="36"/>
        <v>32.7841451034203</v>
      </c>
      <c r="N70" s="31">
        <f t="shared" si="37"/>
        <v>63</v>
      </c>
      <c r="O70" s="43">
        <f t="shared" si="38"/>
        <v>321</v>
      </c>
      <c r="P70" s="46" t="s">
        <v>205</v>
      </c>
      <c r="Q70" s="49" t="s">
        <v>236</v>
      </c>
      <c r="R70" s="52" t="s">
        <v>180</v>
      </c>
      <c r="S70" s="19" t="s">
        <v>126</v>
      </c>
      <c r="T70" s="20">
        <v>4441.8980000000001</v>
      </c>
      <c r="U70" s="20">
        <v>4561.7254199999998</v>
      </c>
      <c r="V70" s="20">
        <v>15541</v>
      </c>
      <c r="W70" s="20">
        <v>315</v>
      </c>
      <c r="X70" s="20">
        <v>110.54131</v>
      </c>
      <c r="Y70" s="20">
        <v>3766.8798919999995</v>
      </c>
      <c r="Z70" s="20">
        <v>0</v>
      </c>
      <c r="AA70" s="20">
        <v>7.5529999999999999</v>
      </c>
      <c r="AB70" s="20">
        <v>13914.42542</v>
      </c>
    </row>
    <row r="71" spans="1:28" s="4" customFormat="1" ht="24" customHeight="1">
      <c r="A71" s="17">
        <v>67</v>
      </c>
      <c r="B71" s="18" t="s">
        <v>35</v>
      </c>
      <c r="C71" s="30">
        <f t="shared" si="26"/>
        <v>103.97967511633635</v>
      </c>
      <c r="D71" s="31">
        <f t="shared" si="27"/>
        <v>45</v>
      </c>
      <c r="E71" s="30">
        <f t="shared" si="28"/>
        <v>32.296229189023457</v>
      </c>
      <c r="F71" s="31">
        <f t="shared" si="29"/>
        <v>47</v>
      </c>
      <c r="G71" s="30">
        <f t="shared" si="30"/>
        <v>24.669225156110617</v>
      </c>
      <c r="H71" s="31">
        <f t="shared" si="31"/>
        <v>56</v>
      </c>
      <c r="I71" s="30">
        <f t="shared" si="32"/>
        <v>112.79935034497066</v>
      </c>
      <c r="J71" s="31">
        <f t="shared" si="33"/>
        <v>59</v>
      </c>
      <c r="K71" s="38">
        <f t="shared" si="34"/>
        <v>0.43664407199838073</v>
      </c>
      <c r="L71" s="31">
        <f t="shared" si="35"/>
        <v>60</v>
      </c>
      <c r="M71" s="30">
        <f t="shared" si="36"/>
        <v>41.547858105970221</v>
      </c>
      <c r="N71" s="31">
        <f t="shared" si="37"/>
        <v>59</v>
      </c>
      <c r="O71" s="43">
        <f t="shared" si="38"/>
        <v>326</v>
      </c>
      <c r="P71" s="46" t="s">
        <v>206</v>
      </c>
      <c r="Q71" s="49" t="s">
        <v>235</v>
      </c>
      <c r="R71" s="52" t="s">
        <v>212</v>
      </c>
      <c r="S71" s="19" t="s">
        <v>81</v>
      </c>
      <c r="T71" s="20">
        <v>28364.738000000001</v>
      </c>
      <c r="U71" s="20">
        <v>29493.562420000002</v>
      </c>
      <c r="V71" s="20">
        <v>91322</v>
      </c>
      <c r="W71" s="20">
        <v>5605</v>
      </c>
      <c r="X71" s="20">
        <v>1382.7100700000001</v>
      </c>
      <c r="Y71" s="20">
        <v>26127.244820000004</v>
      </c>
      <c r="Z71" s="20">
        <v>22.2</v>
      </c>
      <c r="AA71" s="20">
        <v>32.524999999999999</v>
      </c>
      <c r="AB71" s="20">
        <v>70986.962419999996</v>
      </c>
    </row>
    <row r="72" spans="1:28" s="4" customFormat="1" ht="24" customHeight="1">
      <c r="A72" s="17">
        <v>68</v>
      </c>
      <c r="B72" s="18" t="s">
        <v>51</v>
      </c>
      <c r="C72" s="30">
        <f t="shared" si="26"/>
        <v>94.281343824435353</v>
      </c>
      <c r="D72" s="31">
        <f t="shared" si="27"/>
        <v>66</v>
      </c>
      <c r="E72" s="30">
        <f t="shared" si="28"/>
        <v>20.905592476648895</v>
      </c>
      <c r="F72" s="31">
        <f t="shared" si="29"/>
        <v>73</v>
      </c>
      <c r="G72" s="30">
        <f t="shared" si="30"/>
        <v>16.90316</v>
      </c>
      <c r="H72" s="31">
        <f t="shared" si="31"/>
        <v>63</v>
      </c>
      <c r="I72" s="30">
        <f t="shared" si="32"/>
        <v>127.05320855956455</v>
      </c>
      <c r="J72" s="31">
        <f t="shared" si="33"/>
        <v>25</v>
      </c>
      <c r="K72" s="38">
        <f t="shared" si="34"/>
        <v>0.44384524895436561</v>
      </c>
      <c r="L72" s="31">
        <f t="shared" si="35"/>
        <v>58</v>
      </c>
      <c r="M72" s="30">
        <f t="shared" si="36"/>
        <v>32.958982309509253</v>
      </c>
      <c r="N72" s="31">
        <f t="shared" si="37"/>
        <v>62</v>
      </c>
      <c r="O72" s="43">
        <f t="shared" si="38"/>
        <v>347</v>
      </c>
      <c r="P72" s="46" t="s">
        <v>234</v>
      </c>
      <c r="Q72" s="49" t="s">
        <v>236</v>
      </c>
      <c r="R72" s="52" t="s">
        <v>174</v>
      </c>
      <c r="S72" s="19" t="s">
        <v>113</v>
      </c>
      <c r="T72" s="20">
        <v>11304.691000000001</v>
      </c>
      <c r="U72" s="20">
        <v>10658.21459</v>
      </c>
      <c r="V72" s="20">
        <v>50982.6</v>
      </c>
      <c r="W72" s="20">
        <v>250</v>
      </c>
      <c r="X72" s="20">
        <v>42.257899999999999</v>
      </c>
      <c r="Y72" s="20">
        <v>8354.6726999999973</v>
      </c>
      <c r="Z72" s="20">
        <v>43.334859999999999</v>
      </c>
      <c r="AA72" s="20">
        <v>11.563000000000001</v>
      </c>
      <c r="AB72" s="20">
        <v>32337.814589999998</v>
      </c>
    </row>
    <row r="73" spans="1:28" s="4" customFormat="1" ht="24" customHeight="1">
      <c r="A73" s="17">
        <v>69</v>
      </c>
      <c r="B73" s="18" t="s">
        <v>73</v>
      </c>
      <c r="C73" s="30">
        <f t="shared" si="26"/>
        <v>104.25356571637016</v>
      </c>
      <c r="D73" s="31">
        <f t="shared" si="27"/>
        <v>41</v>
      </c>
      <c r="E73" s="30">
        <f t="shared" si="28"/>
        <v>29.477706691790839</v>
      </c>
      <c r="F73" s="31">
        <f t="shared" si="29"/>
        <v>63</v>
      </c>
      <c r="G73" s="30">
        <f t="shared" si="30"/>
        <v>38.097391206566961</v>
      </c>
      <c r="H73" s="31">
        <f t="shared" si="31"/>
        <v>40</v>
      </c>
      <c r="I73" s="30">
        <f t="shared" si="32"/>
        <v>112.948139141262</v>
      </c>
      <c r="J73" s="31">
        <f t="shared" si="33"/>
        <v>58</v>
      </c>
      <c r="K73" s="38">
        <f t="shared" si="34"/>
        <v>0.19757565379571213</v>
      </c>
      <c r="L73" s="31">
        <f t="shared" si="35"/>
        <v>73</v>
      </c>
      <c r="M73" s="30">
        <f t="shared" si="36"/>
        <v>19.814070449916336</v>
      </c>
      <c r="N73" s="31">
        <f t="shared" si="37"/>
        <v>72</v>
      </c>
      <c r="O73" s="43">
        <f t="shared" si="38"/>
        <v>347</v>
      </c>
      <c r="P73" s="46" t="s">
        <v>234</v>
      </c>
      <c r="Q73" s="48"/>
      <c r="R73" s="52"/>
      <c r="S73" s="19" t="s">
        <v>136</v>
      </c>
      <c r="T73" s="20">
        <v>5702.08</v>
      </c>
      <c r="U73" s="20">
        <v>5944.6217200000001</v>
      </c>
      <c r="V73" s="20">
        <v>20166.5</v>
      </c>
      <c r="W73" s="20">
        <v>444.65</v>
      </c>
      <c r="X73" s="20">
        <v>169.40004999999999</v>
      </c>
      <c r="Y73" s="20">
        <v>5243.4876439999998</v>
      </c>
      <c r="Z73" s="20">
        <v>22.2</v>
      </c>
      <c r="AA73" s="20">
        <v>14.488</v>
      </c>
      <c r="AB73" s="20">
        <v>30002.021719999997</v>
      </c>
    </row>
    <row r="74" spans="1:28" s="4" customFormat="1" ht="24" customHeight="1">
      <c r="A74" s="17">
        <v>70</v>
      </c>
      <c r="B74" s="18" t="s">
        <v>2</v>
      </c>
      <c r="C74" s="30">
        <f t="shared" si="26"/>
        <v>112.11034494273218</v>
      </c>
      <c r="D74" s="31">
        <f t="shared" si="27"/>
        <v>23</v>
      </c>
      <c r="E74" s="30">
        <f t="shared" si="28"/>
        <v>31.033466463825611</v>
      </c>
      <c r="F74" s="31">
        <f t="shared" si="29"/>
        <v>55</v>
      </c>
      <c r="G74" s="30">
        <f t="shared" si="30"/>
        <v>12.957514523869666</v>
      </c>
      <c r="H74" s="31">
        <f t="shared" si="31"/>
        <v>68</v>
      </c>
      <c r="I74" s="30">
        <f t="shared" si="32"/>
        <v>99.697606840529318</v>
      </c>
      <c r="J74" s="31">
        <f t="shared" si="33"/>
        <v>69</v>
      </c>
      <c r="K74" s="38">
        <f t="shared" si="34"/>
        <v>0.29409275907813659</v>
      </c>
      <c r="L74" s="31">
        <f t="shared" si="35"/>
        <v>65</v>
      </c>
      <c r="M74" s="30">
        <f t="shared" si="36"/>
        <v>28.077527284459741</v>
      </c>
      <c r="N74" s="31">
        <f t="shared" si="37"/>
        <v>68</v>
      </c>
      <c r="O74" s="43">
        <f t="shared" si="38"/>
        <v>348</v>
      </c>
      <c r="P74" s="46" t="s">
        <v>207</v>
      </c>
      <c r="Q74" s="49" t="s">
        <v>235</v>
      </c>
      <c r="R74" s="52" t="s">
        <v>212</v>
      </c>
      <c r="S74" s="19" t="s">
        <v>129</v>
      </c>
      <c r="T74" s="20">
        <v>7187.28</v>
      </c>
      <c r="U74" s="20">
        <v>8057.6844000000001</v>
      </c>
      <c r="V74" s="20">
        <v>25964.5</v>
      </c>
      <c r="W74" s="20">
        <v>791.8</v>
      </c>
      <c r="X74" s="20">
        <v>102.5976</v>
      </c>
      <c r="Y74" s="20">
        <v>8015.3221859999994</v>
      </c>
      <c r="Z74" s="20">
        <v>66.599999999999994</v>
      </c>
      <c r="AA74" s="20">
        <v>13.193</v>
      </c>
      <c r="AB74" s="20">
        <v>28697.984399999998</v>
      </c>
    </row>
    <row r="75" spans="1:28" s="4" customFormat="1" ht="24" customHeight="1">
      <c r="A75" s="17">
        <v>71</v>
      </c>
      <c r="B75" s="18" t="s">
        <v>54</v>
      </c>
      <c r="C75" s="30">
        <f t="shared" si="26"/>
        <v>73.363573929345918</v>
      </c>
      <c r="D75" s="31">
        <f t="shared" si="27"/>
        <v>71</v>
      </c>
      <c r="E75" s="30">
        <f t="shared" si="28"/>
        <v>24.243801154389725</v>
      </c>
      <c r="F75" s="31">
        <f t="shared" si="29"/>
        <v>72</v>
      </c>
      <c r="G75" s="30">
        <f t="shared" si="30"/>
        <v>35.554941599999999</v>
      </c>
      <c r="H75" s="31">
        <f t="shared" si="31"/>
        <v>45</v>
      </c>
      <c r="I75" s="30">
        <f t="shared" si="32"/>
        <v>81.635007258246517</v>
      </c>
      <c r="J75" s="31">
        <f t="shared" si="33"/>
        <v>73</v>
      </c>
      <c r="K75" s="38">
        <f t="shared" si="34"/>
        <v>0.45688590732832784</v>
      </c>
      <c r="L75" s="31">
        <f t="shared" si="35"/>
        <v>55</v>
      </c>
      <c r="M75" s="30">
        <f t="shared" si="36"/>
        <v>51.060729005462967</v>
      </c>
      <c r="N75" s="31">
        <f t="shared" si="37"/>
        <v>45</v>
      </c>
      <c r="O75" s="43">
        <f t="shared" si="38"/>
        <v>361</v>
      </c>
      <c r="P75" s="46" t="s">
        <v>208</v>
      </c>
      <c r="Q75" s="49" t="s">
        <v>236</v>
      </c>
      <c r="R75" s="52" t="s">
        <v>211</v>
      </c>
      <c r="S75" s="19" t="s">
        <v>96</v>
      </c>
      <c r="T75" s="20">
        <v>19196.91</v>
      </c>
      <c r="U75" s="20">
        <v>14083.53926</v>
      </c>
      <c r="V75" s="20">
        <v>58091.3</v>
      </c>
      <c r="W75" s="20">
        <v>1250</v>
      </c>
      <c r="X75" s="20">
        <v>444.43677000000002</v>
      </c>
      <c r="Y75" s="20">
        <v>16912.487000000001</v>
      </c>
      <c r="Z75" s="20">
        <v>277.02927</v>
      </c>
      <c r="AA75" s="20">
        <v>14.843</v>
      </c>
      <c r="AB75" s="20">
        <v>27581.939260000003</v>
      </c>
    </row>
    <row r="76" spans="1:28" s="4" customFormat="1" ht="24" customHeight="1">
      <c r="A76" s="17">
        <v>72</v>
      </c>
      <c r="B76" s="18" t="s">
        <v>20</v>
      </c>
      <c r="C76" s="30">
        <f t="shared" si="26"/>
        <v>103.87019535462427</v>
      </c>
      <c r="D76" s="31">
        <f t="shared" si="27"/>
        <v>46</v>
      </c>
      <c r="E76" s="30">
        <f t="shared" si="28"/>
        <v>30.1623095010846</v>
      </c>
      <c r="F76" s="31">
        <f t="shared" si="29"/>
        <v>59</v>
      </c>
      <c r="G76" s="30">
        <f t="shared" si="30"/>
        <v>21.014338324214059</v>
      </c>
      <c r="H76" s="31">
        <f t="shared" si="31"/>
        <v>60</v>
      </c>
      <c r="I76" s="30">
        <f t="shared" si="32"/>
        <v>100.87147995548675</v>
      </c>
      <c r="J76" s="31">
        <f t="shared" si="33"/>
        <v>68</v>
      </c>
      <c r="K76" s="38">
        <f t="shared" si="34"/>
        <v>0.27918865073327798</v>
      </c>
      <c r="L76" s="31">
        <f t="shared" si="35"/>
        <v>68</v>
      </c>
      <c r="M76" s="30">
        <f t="shared" si="36"/>
        <v>30.564068089831615</v>
      </c>
      <c r="N76" s="31">
        <f t="shared" si="37"/>
        <v>67</v>
      </c>
      <c r="O76" s="43">
        <f t="shared" si="38"/>
        <v>368</v>
      </c>
      <c r="P76" s="46" t="s">
        <v>209</v>
      </c>
      <c r="Q76" s="49" t="s">
        <v>236</v>
      </c>
      <c r="R76" s="52" t="s">
        <v>211</v>
      </c>
      <c r="S76" s="19" t="s">
        <v>110</v>
      </c>
      <c r="T76" s="20">
        <v>6693.366</v>
      </c>
      <c r="U76" s="20">
        <v>6952.4123399999999</v>
      </c>
      <c r="V76" s="20">
        <v>23050</v>
      </c>
      <c r="W76" s="20">
        <v>657.399</v>
      </c>
      <c r="X76" s="20">
        <v>138.14804999999998</v>
      </c>
      <c r="Y76" s="20">
        <v>6873.1361659999993</v>
      </c>
      <c r="Z76" s="20">
        <v>19.378169999999997</v>
      </c>
      <c r="AA76" s="20">
        <v>11.991</v>
      </c>
      <c r="AB76" s="20">
        <v>22747.012340000001</v>
      </c>
    </row>
    <row r="77" spans="1:28" s="4" customFormat="1" ht="24" customHeight="1">
      <c r="A77" s="22">
        <v>73</v>
      </c>
      <c r="B77" s="23" t="s">
        <v>70</v>
      </c>
      <c r="C77" s="32">
        <f t="shared" si="26"/>
        <v>69.922637061529642</v>
      </c>
      <c r="D77" s="33">
        <f t="shared" si="27"/>
        <v>72</v>
      </c>
      <c r="E77" s="32">
        <f t="shared" si="28"/>
        <v>25.852724766172209</v>
      </c>
      <c r="F77" s="33">
        <f t="shared" si="29"/>
        <v>69</v>
      </c>
      <c r="G77" s="32">
        <f t="shared" si="30"/>
        <v>15.901189553496209</v>
      </c>
      <c r="H77" s="33">
        <f t="shared" si="31"/>
        <v>64</v>
      </c>
      <c r="I77" s="32">
        <f t="shared" si="32"/>
        <v>112.34361587558266</v>
      </c>
      <c r="J77" s="33">
        <f t="shared" si="33"/>
        <v>62</v>
      </c>
      <c r="K77" s="39">
        <f t="shared" si="34"/>
        <v>0.271958843310387</v>
      </c>
      <c r="L77" s="33">
        <f t="shared" si="35"/>
        <v>69</v>
      </c>
      <c r="M77" s="32">
        <f t="shared" si="36"/>
        <v>27.516901689350899</v>
      </c>
      <c r="N77" s="33">
        <f t="shared" si="37"/>
        <v>69</v>
      </c>
      <c r="O77" s="44">
        <f t="shared" si="38"/>
        <v>405</v>
      </c>
      <c r="P77" s="50" t="s">
        <v>210</v>
      </c>
      <c r="Q77" s="51"/>
      <c r="R77" s="55"/>
      <c r="S77" s="24" t="s">
        <v>105</v>
      </c>
      <c r="T77" s="25">
        <v>13128.082</v>
      </c>
      <c r="U77" s="25">
        <v>9179.5011300000006</v>
      </c>
      <c r="V77" s="25">
        <v>35506.9</v>
      </c>
      <c r="W77" s="25">
        <v>1187</v>
      </c>
      <c r="X77" s="25">
        <v>188.74712</v>
      </c>
      <c r="Y77" s="25">
        <v>8105.9298999999992</v>
      </c>
      <c r="Z77" s="25">
        <v>73.006380000000007</v>
      </c>
      <c r="AA77" s="25">
        <v>16.253</v>
      </c>
      <c r="AB77" s="25">
        <v>33359.501129999997</v>
      </c>
    </row>
    <row r="78" spans="1:28" s="4" customFormat="1" ht="32.25" customHeight="1">
      <c r="A78" s="6"/>
      <c r="B78" s="6" t="s">
        <v>69</v>
      </c>
      <c r="C78" s="34">
        <f t="shared" ref="C78" si="39">U78/T78*100</f>
        <v>102.09391601059595</v>
      </c>
      <c r="D78" s="35" t="s">
        <v>149</v>
      </c>
      <c r="E78" s="34">
        <f t="shared" ref="E78" si="40">U78/V78*100</f>
        <v>31.989831151234416</v>
      </c>
      <c r="F78" s="35" t="s">
        <v>149</v>
      </c>
      <c r="G78" s="34">
        <f t="shared" ref="G78" si="41">X78/W78*100</f>
        <v>19.498610606101334</v>
      </c>
      <c r="H78" s="35" t="s">
        <v>149</v>
      </c>
      <c r="I78" s="34">
        <f t="shared" ref="I78" si="42">(U78-Z78)/Y78*100</f>
        <v>118.3439386923236</v>
      </c>
      <c r="J78" s="35" t="s">
        <v>149</v>
      </c>
      <c r="K78" s="40">
        <v>1</v>
      </c>
      <c r="L78" s="35" t="s">
        <v>149</v>
      </c>
      <c r="M78" s="34">
        <f t="shared" ref="M78" si="43">U78/AB78*100</f>
        <v>70.788876505627186</v>
      </c>
      <c r="N78" s="35" t="s">
        <v>149</v>
      </c>
      <c r="O78" s="35"/>
      <c r="P78" s="35" t="s">
        <v>149</v>
      </c>
      <c r="Q78" s="70" t="s">
        <v>149</v>
      </c>
      <c r="R78" s="71"/>
      <c r="S78" s="11"/>
      <c r="T78" s="11">
        <f t="shared" ref="T78:AB78" si="44">SUM(T5:T77)</f>
        <v>5132179.2056700001</v>
      </c>
      <c r="U78" s="11">
        <f t="shared" si="44"/>
        <v>5239642.7277499996</v>
      </c>
      <c r="V78" s="11">
        <f t="shared" si="44"/>
        <v>16379088.414000001</v>
      </c>
      <c r="W78" s="11">
        <f t="shared" si="44"/>
        <v>1407729.8287300002</v>
      </c>
      <c r="X78" s="11">
        <f t="shared" si="44"/>
        <v>274487.75768999994</v>
      </c>
      <c r="Y78" s="11">
        <f t="shared" si="44"/>
        <v>4419398.9859399963</v>
      </c>
      <c r="Z78" s="11">
        <f t="shared" si="44"/>
        <v>9551.9012600000042</v>
      </c>
      <c r="AA78" s="11">
        <f t="shared" si="44"/>
        <v>2523.0120000000011</v>
      </c>
      <c r="AB78" s="11">
        <f t="shared" si="44"/>
        <v>7401788.2277500015</v>
      </c>
    </row>
    <row r="79" spans="1:28" s="7" customFormat="1" ht="21.75" customHeight="1">
      <c r="A79" s="2"/>
    </row>
    <row r="80" spans="1:28" s="8" customFormat="1">
      <c r="A80" s="36" t="s">
        <v>150</v>
      </c>
      <c r="M80" s="9"/>
      <c r="N80" s="9"/>
      <c r="O80" s="9"/>
      <c r="P80" s="9"/>
      <c r="Q80" s="9"/>
    </row>
    <row r="81" spans="1:1" s="7" customFormat="1">
      <c r="A81" s="2"/>
    </row>
    <row r="82" spans="1:1" s="7" customFormat="1">
      <c r="A82" s="2"/>
    </row>
    <row r="83" spans="1:1" s="7" customFormat="1">
      <c r="A83" s="2"/>
    </row>
    <row r="84" spans="1:1" s="7" customFormat="1">
      <c r="A84" s="2"/>
    </row>
    <row r="85" spans="1:1" s="7" customFormat="1">
      <c r="A85" s="2"/>
    </row>
    <row r="86" spans="1:1" s="7" customFormat="1">
      <c r="A86" s="2"/>
    </row>
    <row r="87" spans="1:1" s="7" customFormat="1">
      <c r="A87" s="2"/>
    </row>
  </sheetData>
  <sortState ref="B5:Z77">
    <sortCondition ref="O5:O77"/>
  </sortState>
  <mergeCells count="14">
    <mergeCell ref="S3:AB3"/>
    <mergeCell ref="P3:P4"/>
    <mergeCell ref="Q3:R4"/>
    <mergeCell ref="Q78:R78"/>
    <mergeCell ref="A1:R1"/>
    <mergeCell ref="A3:A4"/>
    <mergeCell ref="B3:B4"/>
    <mergeCell ref="C3:D3"/>
    <mergeCell ref="E3:F3"/>
    <mergeCell ref="G3:H3"/>
    <mergeCell ref="I3:J3"/>
    <mergeCell ref="K3:L3"/>
    <mergeCell ref="M3:N3"/>
    <mergeCell ref="O3:O4"/>
  </mergeCells>
  <printOptions horizontalCentered="1"/>
  <pageMargins left="0.19685039370078741" right="0.19685039370078741" top="0.35433070866141736" bottom="0.43307086614173229" header="0" footer="0"/>
  <pageSetup paperSize="9" scale="50" fitToHeight="2" orientation="landscape" r:id="rId1"/>
  <headerFooter alignWithMargins="0"/>
  <colBreaks count="1" manualBreakCount="1">
    <brk id="18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dohod-marta</dc:creator>
  <cp:lastModifiedBy>dohod-volodymyr</cp:lastModifiedBy>
  <cp:lastPrinted>2021-05-13T11:07:04Z</cp:lastPrinted>
  <dcterms:created xsi:type="dcterms:W3CDTF">2019-12-19T09:02:46Z</dcterms:created>
  <dcterms:modified xsi:type="dcterms:W3CDTF">2021-05-13T11:09:49Z</dcterms:modified>
</cp:coreProperties>
</file>